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Final Table"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 name="Table2011" localSheetId="0">[1]LMmapCode!$F$8</definedName>
    <definedName name="Z_ExcelSQL_A181" localSheetId="0">'Final Table'!$A$115:$A$139</definedName>
    <definedName name="Z_ExcelSQL_B10" localSheetId="0">'Final Table'!$B$32:$B$105</definedName>
  </definedNames>
  <calcPr calcId="145621"/>
</workbook>
</file>

<file path=xl/calcChain.xml><?xml version="1.0" encoding="utf-8"?>
<calcChain xmlns="http://schemas.openxmlformats.org/spreadsheetml/2006/main">
  <c r="AS29" i="1" l="1"/>
  <c r="AR29" i="1"/>
  <c r="AQ29" i="1"/>
  <c r="AP29" i="1"/>
  <c r="AO29" i="1"/>
  <c r="AN29" i="1"/>
  <c r="AM29" i="1"/>
  <c r="AL29" i="1"/>
  <c r="AK29" i="1"/>
  <c r="AJ29" i="1"/>
  <c r="AI29" i="1"/>
  <c r="AH29" i="1"/>
  <c r="AG29" i="1"/>
  <c r="AF29" i="1"/>
  <c r="AE29" i="1"/>
  <c r="AD29" i="1"/>
  <c r="AC29" i="1"/>
  <c r="AB29" i="1"/>
  <c r="AA29" i="1"/>
  <c r="Z29" i="1"/>
  <c r="Y29" i="1"/>
</calcChain>
</file>

<file path=xl/sharedStrings.xml><?xml version="1.0" encoding="utf-8"?>
<sst xmlns="http://schemas.openxmlformats.org/spreadsheetml/2006/main" count="1288" uniqueCount="123">
  <si>
    <t>Environmental Indicators and Selected Time Series</t>
  </si>
  <si>
    <t>Hazardous waste landfilled</t>
  </si>
  <si>
    <t>Choose a country from the following drop-down list:</t>
  </si>
  <si>
    <t>Antigua and Barbuda</t>
  </si>
  <si>
    <t>RefTable</t>
  </si>
  <si>
    <t>Country</t>
  </si>
  <si>
    <t>Source</t>
  </si>
  <si>
    <t>tonnes</t>
  </si>
  <si>
    <t>U</t>
  </si>
  <si>
    <t>...</t>
  </si>
  <si>
    <t>Austria</t>
  </si>
  <si>
    <t>E</t>
  </si>
  <si>
    <t>Bahrain</t>
  </si>
  <si>
    <t>Bangladesh</t>
  </si>
  <si>
    <t>Belarus</t>
  </si>
  <si>
    <t>Belgium</t>
  </si>
  <si>
    <t>Benin</t>
  </si>
  <si>
    <t>Bermuda</t>
  </si>
  <si>
    <t>Bulgaria</t>
  </si>
  <si>
    <t>Cameroon</t>
  </si>
  <si>
    <t>Chile</t>
  </si>
  <si>
    <t>China, Hong Kong Special Administrative Region</t>
  </si>
  <si>
    <t>China, Macao Special Administrative Region</t>
  </si>
  <si>
    <t>Colombia</t>
  </si>
  <si>
    <t>6,7</t>
  </si>
  <si>
    <t>Croatia</t>
  </si>
  <si>
    <t>Cuba</t>
  </si>
  <si>
    <t>Cyprus</t>
  </si>
  <si>
    <t>Czech Republic</t>
  </si>
  <si>
    <t>Denmark</t>
  </si>
  <si>
    <t>Dominica</t>
  </si>
  <si>
    <t>Estonia</t>
  </si>
  <si>
    <t>Finland</t>
  </si>
  <si>
    <t>France</t>
  </si>
  <si>
    <t>Georgia</t>
  </si>
  <si>
    <t>Germany</t>
  </si>
  <si>
    <t>Greece</t>
  </si>
  <si>
    <t>Guadeloupe</t>
  </si>
  <si>
    <t>Guatemala</t>
  </si>
  <si>
    <t>Hungary</t>
  </si>
  <si>
    <t>Iceland</t>
  </si>
  <si>
    <t>India</t>
  </si>
  <si>
    <t>Iraq</t>
  </si>
  <si>
    <t>Ireland</t>
  </si>
  <si>
    <t>Israel</t>
  </si>
  <si>
    <t>Italy</t>
  </si>
  <si>
    <t>Jamaica</t>
  </si>
  <si>
    <t>Jordan</t>
  </si>
  <si>
    <t>Latvia</t>
  </si>
  <si>
    <t>Lithuania</t>
  </si>
  <si>
    <t>Luxembourg</t>
  </si>
  <si>
    <t>Madagascar</t>
  </si>
  <si>
    <t>Malaysia</t>
  </si>
  <si>
    <t>Malta</t>
  </si>
  <si>
    <t>Martinique</t>
  </si>
  <si>
    <t>Mauritius</t>
  </si>
  <si>
    <t>Monaco</t>
  </si>
  <si>
    <t>Montenegro</t>
  </si>
  <si>
    <t>Netherlands</t>
  </si>
  <si>
    <t>Niger</t>
  </si>
  <si>
    <t>Norway</t>
  </si>
  <si>
    <t>Panama</t>
  </si>
  <si>
    <t>Philippines</t>
  </si>
  <si>
    <t>Poland</t>
  </si>
  <si>
    <t>Portugal</t>
  </si>
  <si>
    <t>Republic of Moldova</t>
  </si>
  <si>
    <t>Romania</t>
  </si>
  <si>
    <t>Russian Federation</t>
  </si>
  <si>
    <t>Saint Lucia</t>
  </si>
  <si>
    <t>Saint Vincent and the Grenadines</t>
  </si>
  <si>
    <t>Serbia</t>
  </si>
  <si>
    <t>Slovakia</t>
  </si>
  <si>
    <t>Slovenia</t>
  </si>
  <si>
    <t>South Africa</t>
  </si>
  <si>
    <t>Spain</t>
  </si>
  <si>
    <t>State of Palestine</t>
  </si>
  <si>
    <t>21,22</t>
  </si>
  <si>
    <t>Sweden</t>
  </si>
  <si>
    <t>Thailand</t>
  </si>
  <si>
    <t>The former Yugoslav Republic of Macedonia</t>
  </si>
  <si>
    <t>Turkey</t>
  </si>
  <si>
    <t>Ukraine</t>
  </si>
  <si>
    <t>United Arab Emirates</t>
  </si>
  <si>
    <t>United Kingdom of Great Britain and Northern Ireland</t>
  </si>
  <si>
    <t>Zambia</t>
  </si>
  <si>
    <t>Zimbabwe</t>
  </si>
  <si>
    <t>Sources:</t>
  </si>
  <si>
    <r>
      <rPr>
        <sz val="8"/>
        <rFont val="Arial"/>
        <family val="2"/>
      </rPr>
      <t xml:space="preserve">U denotes data collected from the UNSD/UNEP biennial Questionnaires on Environment Statistics, Waste section. Questionnaires available at: </t>
    </r>
    <r>
      <rPr>
        <u/>
        <sz val="8"/>
        <color theme="10"/>
        <rFont val="Arial"/>
        <family val="2"/>
      </rPr>
      <t>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</si>
  <si>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October 2016.)</t>
    </r>
  </si>
  <si>
    <t>Footnotes:</t>
  </si>
  <si>
    <t>Hazardous waste gone to landfill is all waste generated from the medical sector so is partly hazardous material but not all hazardous. The specific amount of how much medical waste is hazardous is unknown.</t>
  </si>
  <si>
    <t>It does not include mining industry waste due to the lack of agreed classes of danger. The approach within all years and relevant deadlines is a single approach. Currently a normative document is being developed on putting waste (located at tailing dumps) into the category of technical careers, from which the company will be exempt from the relevant environmental payments.</t>
  </si>
  <si>
    <t>Data refer to Dhaka city only. Data are from Dhaka City Corporation.</t>
  </si>
  <si>
    <t>It includes waste that was previously stored.</t>
  </si>
  <si>
    <t>Ash from incineration of municipal waste.</t>
  </si>
  <si>
    <t>It should be clarified that only those establishments categorized as major generators of hazardous waste (generating more than 1,000 kilograms per month) submitted reports for the 2007 accounting period.</t>
  </si>
  <si>
    <t>Partial total.</t>
  </si>
  <si>
    <t>These amounts refer only to reports of asbestos sheets.</t>
  </si>
  <si>
    <t>Data refer to acceptable hazardous wastes for landfilling such as asbestos, clinical wastes and surgical wastes. The values have been verified and two changes have been done: line 9 for year 2007 and year 2009.</t>
  </si>
  <si>
    <t>Data refer only to the amount of hospital waste (Clinical waste from medical care in hospitals, medical centres and clinics. Basel Convention, Annex I Y1) collected in the districts of Panama (capital) and San Miguelito. Source: Directorate of Urban and Household Sanitation (1995-2006), Authority for Urban and Household Sanitation (2007-2012). Obtained by request of administrative records.</t>
  </si>
  <si>
    <t>Data refer to off-site treatment, including on-site storage, disposal, hazardous waste carried out, HW Exported and HW Unclassified. It is based on the study on Hazardous Waste Management in the Philippines by japan International Cooperation (JICA).</t>
  </si>
  <si>
    <t>2005 waste landfill data sourced from: 4 provinces (Mpumalanga, KZN, Free State and Eastern Cape); 5 municipalities,10 facilities.</t>
  </si>
  <si>
    <t>2006 waste landfill data sourced from: 4 provinces (Mpumalanga, KZN, Free State and Eastern Cape) ; 7 municipalities , 15 facilities.</t>
  </si>
  <si>
    <t>2007 waste landfill data sourced from 4 provinces ( Mpumalanga, KZN, Free State and Eastern Cape) ; 9 municipalities , 18 facilities.</t>
  </si>
  <si>
    <t>2008 waste landfill data sourced from 4 provinces (Mpumalanga, KZN, Free State and Eastern Cape) ; 8 municipalities , 17 facilities.</t>
  </si>
  <si>
    <t>2011 National Waste Information Baseline Study.</t>
  </si>
  <si>
    <t>Data refer to waste from health care private centres taken from the Medical Environmental Survey.</t>
  </si>
  <si>
    <t>Data refer to health care centers waste taken from the Environmental Survey for Health Care Centers.</t>
  </si>
  <si>
    <t>Not including data from the private sector healthcare centers.</t>
  </si>
  <si>
    <t>Data covers manufacturing section only.</t>
  </si>
  <si>
    <t>Data covers manufacturing and two additional sections of economic activities.</t>
  </si>
  <si>
    <t>Data refer to city of Harare.</t>
  </si>
  <si>
    <t>Definitions &amp; Technical notes:</t>
  </si>
  <si>
    <t>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t>
  </si>
  <si>
    <r>
      <t xml:space="preserve">Hazardous waste </t>
    </r>
    <r>
      <rPr>
        <sz val="8"/>
        <rFont val="Arial"/>
        <family val="2"/>
      </rPr>
      <t>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t>
    </r>
  </si>
  <si>
    <t>… denotes no data available.</t>
  </si>
  <si>
    <t>Data Quality:</t>
  </si>
  <si>
    <t>Although countries are asked to report data on hazardous waste according to the categories of the Basel Convention, most countries are not able to do so, and supply data according to national definitions. Some countries have indicated this in footnotes, but it can be assumed that this also applies to other countries. National definitions of hazardous waste may change over time, as national legislation is revised. Therefore the definition of hazardous waste varies greatly from one country to another, and sometime also over time. Moreover, data only refer to wastes declared as hazardous by the generator, or by the company responsible for disposing of the waste. The degree to which this represents the real amount of hazardous waste treated or disposed in the country will depend on how well the sector is regulated and policed. Data quality and comparability are therefore limited and trends should be interpreted with care.</t>
  </si>
  <si>
    <t>This information is updated and calculated based on the information provided by the Regional and/or local Environmental Authorities of the country, from Chapter III of the Register of Hazardous Waste Generators, as of October 31, 2013 (closing date for the generation information for the National Report on Generation and Management of Hazardous Waste in Colombia - Year 2012).</t>
  </si>
  <si>
    <t>Calculation from the environment survey indicators in Iraq for the year 2010 (Water sewage municipal services), the amount represents the sum of hazardous waste disposed of through (assembly in temporary designated sites, landfilling in designated landfilling sites, and dumping in empty areas).</t>
  </si>
  <si>
    <t>2009 waste landfill data sourced from 5 provinces (Mpumalanga, KZN, Free State , Eastern Cape and North West) ; 11 municipalities , 20 facilities.</t>
  </si>
  <si>
    <r>
      <t xml:space="preserve">Landfilling </t>
    </r>
    <r>
      <rPr>
        <sz val="8"/>
        <rFont val="Arial"/>
        <family val="2"/>
      </rPr>
      <t xml:space="preserve">refers to the final placement of waste into or onto the land in a controlled or uncontrolled way. The definition covers both landfilling in internal sites (i.e., where a generator of waste is carrying out its own waste disposal at the place of generation) and in external sites. In Eurostat it corresponds to the variable "Landfill / Disposal (D1-D7, D12). </t>
    </r>
  </si>
  <si>
    <r>
      <t>Date of release:</t>
    </r>
    <r>
      <rPr>
        <sz val="12"/>
        <rFont val="Arial"/>
        <family val="2"/>
      </rPr>
      <t xml:space="preserve"> November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</si>
</sst>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0"/>
    <numFmt numFmtId="165" formatCode="###\ ###\ ###\ ##0"/>
    <numFmt numFmtId="166" formatCode="0.0"/>
    <numFmt numFmtId="167" formatCode="###\ ###\ ##0"/>
  </numFmts>
  <fonts count="34" x14ac:knownFonts="1">
    <font>
      <sz val="11"/>
      <color theme="1"/>
      <name val="Calibri"/>
      <family val="2"/>
      <scheme val="minor"/>
    </font>
    <font>
      <sz val="11"/>
      <color theme="1"/>
      <name val="Calibri"/>
      <family val="2"/>
      <scheme val="minor"/>
    </font>
    <font>
      <sz val="10"/>
      <name val="Arial"/>
      <family val="2"/>
    </font>
    <font>
      <sz val="8"/>
      <name val="Arial"/>
      <family val="2"/>
    </font>
    <font>
      <i/>
      <vertAlign val="superscript"/>
      <sz val="8"/>
      <name val="Arial"/>
      <family val="2"/>
    </font>
    <font>
      <i/>
      <vertAlign val="superscript"/>
      <sz val="10"/>
      <name val="Arial"/>
      <family val="2"/>
    </font>
    <font>
      <b/>
      <sz val="15"/>
      <name val="Arial"/>
      <family val="2"/>
    </font>
    <font>
      <b/>
      <sz val="8"/>
      <name val="Arial"/>
      <family val="2"/>
    </font>
    <font>
      <b/>
      <i/>
      <vertAlign val="superscript"/>
      <sz val="8"/>
      <name val="Arial"/>
      <family val="2"/>
    </font>
    <font>
      <b/>
      <sz val="10"/>
      <name val="Arial"/>
      <family val="2"/>
    </font>
    <font>
      <b/>
      <sz val="13"/>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sz val="10"/>
      <color indexed="9"/>
      <name val="Arial"/>
      <family val="2"/>
    </font>
    <font>
      <sz val="8"/>
      <color theme="0"/>
      <name val="Arial"/>
      <family val="2"/>
    </font>
    <font>
      <sz val="10"/>
      <color theme="0"/>
      <name val="Arial"/>
      <family val="2"/>
    </font>
    <font>
      <b/>
      <sz val="8"/>
      <color indexed="9"/>
      <name val="Arial"/>
      <family val="2"/>
    </font>
    <font>
      <b/>
      <sz val="10"/>
      <color indexed="8"/>
      <name val="Arial"/>
      <family val="2"/>
    </font>
    <font>
      <b/>
      <i/>
      <sz val="7"/>
      <name val="Arial"/>
      <family val="2"/>
    </font>
    <font>
      <i/>
      <sz val="7"/>
      <name val="Arial"/>
      <family val="2"/>
    </font>
    <font>
      <i/>
      <vertAlign val="superscript"/>
      <sz val="8"/>
      <color theme="1"/>
      <name val="Arial"/>
      <family val="2"/>
    </font>
    <font>
      <b/>
      <i/>
      <u/>
      <sz val="9"/>
      <name val="Arial"/>
      <family val="2"/>
    </font>
    <font>
      <b/>
      <i/>
      <u/>
      <sz val="8"/>
      <name val="Arial"/>
      <family val="2"/>
    </font>
    <font>
      <b/>
      <i/>
      <u/>
      <vertAlign val="superscript"/>
      <sz val="8"/>
      <name val="Arial"/>
      <family val="2"/>
    </font>
    <font>
      <u/>
      <sz val="11"/>
      <color theme="10"/>
      <name val="Calibri"/>
      <family val="2"/>
      <scheme val="minor"/>
    </font>
    <font>
      <u/>
      <sz val="8"/>
      <color theme="10"/>
      <name val="Arial"/>
      <family val="2"/>
    </font>
    <font>
      <b/>
      <u/>
      <sz val="8"/>
      <name val="Arial"/>
      <family val="2"/>
    </font>
    <font>
      <b/>
      <u/>
      <sz val="9"/>
      <name val="Arial"/>
      <family val="2"/>
    </font>
    <font>
      <b/>
      <i/>
      <u/>
      <sz val="7"/>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14" fillId="0" borderId="0"/>
    <xf numFmtId="0" fontId="14" fillId="0" borderId="0"/>
    <xf numFmtId="0" fontId="1" fillId="0" borderId="0"/>
    <xf numFmtId="0" fontId="28" fillId="0" borderId="0" applyNumberFormat="0" applyFill="0" applyBorder="0" applyAlignment="0" applyProtection="0"/>
    <xf numFmtId="0" fontId="33" fillId="0" borderId="0"/>
  </cellStyleXfs>
  <cellXfs count="126">
    <xf numFmtId="0" fontId="0" fillId="0" borderId="0" xfId="0"/>
    <xf numFmtId="0" fontId="3" fillId="0" borderId="0" xfId="1" applyFont="1" applyProtection="1">
      <protection locked="0"/>
    </xf>
    <xf numFmtId="164" fontId="3" fillId="0" borderId="0" xfId="1" applyNumberFormat="1" applyFont="1" applyAlignment="1" applyProtection="1">
      <alignment horizontal="right"/>
      <protection locked="0"/>
    </xf>
    <xf numFmtId="0" fontId="4" fillId="0" borderId="0" xfId="1" applyFont="1" applyAlignment="1" applyProtection="1">
      <alignment horizontal="left"/>
      <protection locked="0"/>
    </xf>
    <xf numFmtId="164" fontId="3" fillId="0" borderId="0" xfId="1" applyNumberFormat="1" applyFont="1" applyProtection="1">
      <protection locked="0"/>
    </xf>
    <xf numFmtId="0" fontId="5" fillId="0" borderId="0" xfId="1" applyFont="1" applyProtection="1">
      <protection locked="0"/>
    </xf>
    <xf numFmtId="0" fontId="2" fillId="0" borderId="0" xfId="1" applyProtection="1">
      <protection locked="0"/>
    </xf>
    <xf numFmtId="0" fontId="3" fillId="2" borderId="0" xfId="1" applyFont="1" applyFill="1" applyProtection="1">
      <protection locked="0"/>
    </xf>
    <xf numFmtId="164" fontId="3" fillId="2" borderId="0" xfId="1" applyNumberFormat="1" applyFont="1" applyFill="1" applyAlignment="1" applyProtection="1">
      <alignment horizontal="right"/>
      <protection locked="0"/>
    </xf>
    <xf numFmtId="0" fontId="4" fillId="2" borderId="0" xfId="1" applyFont="1" applyFill="1" applyAlignment="1" applyProtection="1">
      <alignment horizontal="left"/>
      <protection locked="0"/>
    </xf>
    <xf numFmtId="164" fontId="3" fillId="2" borderId="0" xfId="1" applyNumberFormat="1" applyFont="1" applyFill="1" applyProtection="1">
      <protection locked="0"/>
    </xf>
    <xf numFmtId="0" fontId="5" fillId="2" borderId="0" xfId="1" applyFont="1" applyFill="1" applyProtection="1">
      <protection locked="0"/>
    </xf>
    <xf numFmtId="164" fontId="3" fillId="2" borderId="0" xfId="1" applyNumberFormat="1" applyFont="1" applyFill="1" applyAlignment="1" applyProtection="1">
      <alignment horizontal="right"/>
      <protection hidden="1"/>
    </xf>
    <xf numFmtId="0" fontId="6" fillId="2" borderId="0" xfId="1" applyFont="1" applyFill="1" applyAlignment="1" applyProtection="1">
      <alignment horizontal="left"/>
      <protection hidden="1"/>
    </xf>
    <xf numFmtId="164" fontId="7" fillId="2" borderId="0" xfId="1" applyNumberFormat="1" applyFont="1" applyFill="1" applyAlignment="1" applyProtection="1">
      <alignment horizontal="right"/>
      <protection hidden="1"/>
    </xf>
    <xf numFmtId="0" fontId="8" fillId="2" borderId="0" xfId="1" applyFont="1" applyFill="1" applyAlignment="1" applyProtection="1">
      <alignment horizontal="left"/>
      <protection hidden="1"/>
    </xf>
    <xf numFmtId="0" fontId="4" fillId="2" borderId="0" xfId="1" applyFont="1" applyFill="1" applyAlignment="1" applyProtection="1">
      <alignment horizontal="left"/>
      <protection hidden="1"/>
    </xf>
    <xf numFmtId="164" fontId="3" fillId="2" borderId="0" xfId="1" applyNumberFormat="1" applyFont="1" applyFill="1" applyProtection="1">
      <protection hidden="1"/>
    </xf>
    <xf numFmtId="0" fontId="5" fillId="2" borderId="0" xfId="1" applyFont="1" applyFill="1" applyProtection="1">
      <protection hidden="1"/>
    </xf>
    <xf numFmtId="0" fontId="2" fillId="0" borderId="0" xfId="1" applyProtection="1">
      <protection hidden="1"/>
    </xf>
    <xf numFmtId="0" fontId="9" fillId="2" borderId="0" xfId="1" applyFont="1" applyFill="1" applyProtection="1">
      <protection hidden="1"/>
    </xf>
    <xf numFmtId="0" fontId="10" fillId="2" borderId="0" xfId="1" applyFont="1" applyFill="1" applyProtection="1">
      <protection hidden="1"/>
    </xf>
    <xf numFmtId="49" fontId="11" fillId="2" borderId="0" xfId="1" applyNumberFormat="1" applyFont="1" applyFill="1" applyAlignment="1" applyProtection="1">
      <alignment horizontal="right"/>
      <protection hidden="1"/>
    </xf>
    <xf numFmtId="0" fontId="7" fillId="2" borderId="0" xfId="1" applyFont="1" applyFill="1" applyProtection="1">
      <protection locked="0"/>
    </xf>
    <xf numFmtId="164" fontId="7" fillId="2" borderId="0" xfId="1" applyNumberFormat="1" applyFont="1" applyFill="1" applyAlignment="1" applyProtection="1">
      <alignment horizontal="right"/>
      <protection locked="0"/>
    </xf>
    <xf numFmtId="0" fontId="8" fillId="2" borderId="0" xfId="1" applyFont="1" applyFill="1" applyAlignment="1" applyProtection="1">
      <alignment horizontal="left"/>
      <protection locked="0"/>
    </xf>
    <xf numFmtId="0" fontId="13" fillId="2" borderId="0" xfId="1" applyFont="1" applyFill="1" applyAlignment="1" applyProtection="1">
      <protection locked="0"/>
    </xf>
    <xf numFmtId="0" fontId="7" fillId="2" borderId="0" xfId="1" applyFont="1" applyFill="1" applyProtection="1">
      <protection hidden="1"/>
    </xf>
    <xf numFmtId="0" fontId="13" fillId="2" borderId="0" xfId="1" applyFont="1" applyFill="1" applyBorder="1" applyProtection="1">
      <protection hidden="1"/>
    </xf>
    <xf numFmtId="164" fontId="3" fillId="2" borderId="0" xfId="1" applyNumberFormat="1" applyFont="1" applyFill="1" applyBorder="1" applyAlignment="1" applyProtection="1">
      <alignment horizontal="right"/>
      <protection hidden="1"/>
    </xf>
    <xf numFmtId="0" fontId="4" fillId="2" borderId="0" xfId="1" applyFont="1" applyFill="1" applyBorder="1" applyAlignment="1" applyProtection="1">
      <alignment horizontal="left"/>
      <protection hidden="1"/>
    </xf>
    <xf numFmtId="164" fontId="3" fillId="2" borderId="0" xfId="1" applyNumberFormat="1" applyFont="1" applyFill="1" applyBorder="1" applyProtection="1">
      <protection hidden="1"/>
    </xf>
    <xf numFmtId="0" fontId="5" fillId="2" borderId="0" xfId="1" applyFont="1" applyFill="1" applyBorder="1" applyProtection="1">
      <protection hidden="1"/>
    </xf>
    <xf numFmtId="165" fontId="15" fillId="4" borderId="4" xfId="2" applyNumberFormat="1" applyFont="1" applyFill="1" applyBorder="1" applyAlignment="1" applyProtection="1">
      <alignment horizontal="right" wrapText="1"/>
      <protection hidden="1"/>
    </xf>
    <xf numFmtId="165" fontId="15" fillId="4" borderId="5" xfId="2" applyNumberFormat="1" applyFont="1" applyFill="1" applyBorder="1" applyAlignment="1" applyProtection="1">
      <alignment horizontal="right" wrapText="1"/>
      <protection hidden="1"/>
    </xf>
    <xf numFmtId="165" fontId="15" fillId="4" borderId="6" xfId="2" applyNumberFormat="1" applyFont="1" applyFill="1" applyBorder="1" applyAlignment="1" applyProtection="1">
      <alignment horizontal="right" wrapText="1"/>
      <protection hidden="1"/>
    </xf>
    <xf numFmtId="165" fontId="15" fillId="4" borderId="7" xfId="2" applyNumberFormat="1" applyFont="1" applyFill="1" applyBorder="1" applyAlignment="1" applyProtection="1">
      <alignment horizontal="right" wrapText="1"/>
      <protection hidden="1"/>
    </xf>
    <xf numFmtId="165" fontId="15" fillId="4" borderId="0" xfId="2" applyNumberFormat="1" applyFont="1" applyFill="1" applyBorder="1" applyAlignment="1" applyProtection="1">
      <alignment horizontal="right" wrapText="1"/>
      <protection hidden="1"/>
    </xf>
    <xf numFmtId="165" fontId="15" fillId="4" borderId="8" xfId="2" applyNumberFormat="1" applyFont="1" applyFill="1" applyBorder="1" applyAlignment="1" applyProtection="1">
      <alignment horizontal="right" wrapText="1"/>
      <protection hidden="1"/>
    </xf>
    <xf numFmtId="165" fontId="15" fillId="4" borderId="9" xfId="2" applyNumberFormat="1" applyFont="1" applyFill="1" applyBorder="1" applyAlignment="1" applyProtection="1">
      <alignment horizontal="right" wrapText="1"/>
      <protection hidden="1"/>
    </xf>
    <xf numFmtId="165" fontId="15" fillId="4" borderId="10" xfId="2" applyNumberFormat="1" applyFont="1" applyFill="1" applyBorder="1" applyAlignment="1" applyProtection="1">
      <alignment horizontal="right" wrapText="1"/>
      <protection hidden="1"/>
    </xf>
    <xf numFmtId="165" fontId="15" fillId="4" borderId="11" xfId="2" applyNumberFormat="1" applyFont="1" applyFill="1" applyBorder="1" applyAlignment="1" applyProtection="1">
      <alignment horizontal="right" wrapText="1"/>
      <protection hidden="1"/>
    </xf>
    <xf numFmtId="0" fontId="7" fillId="2" borderId="0" xfId="1" applyFont="1" applyFill="1" applyBorder="1" applyProtection="1">
      <protection hidden="1"/>
    </xf>
    <xf numFmtId="164" fontId="7" fillId="2" borderId="0" xfId="1" applyNumberFormat="1" applyFont="1" applyFill="1" applyBorder="1" applyAlignment="1" applyProtection="1">
      <alignment horizontal="right"/>
      <protection hidden="1"/>
    </xf>
    <xf numFmtId="165" fontId="15" fillId="2" borderId="0" xfId="2" applyNumberFormat="1" applyFont="1" applyFill="1" applyBorder="1" applyAlignment="1" applyProtection="1">
      <alignment horizontal="right" wrapText="1"/>
      <protection hidden="1"/>
    </xf>
    <xf numFmtId="0" fontId="2" fillId="2" borderId="0" xfId="1" applyFill="1" applyBorder="1" applyProtection="1">
      <protection hidden="1"/>
    </xf>
    <xf numFmtId="0" fontId="16" fillId="2" borderId="0" xfId="1" applyFont="1" applyFill="1" applyBorder="1" applyProtection="1">
      <protection hidden="1"/>
    </xf>
    <xf numFmtId="0" fontId="2" fillId="0" borderId="0" xfId="1" applyBorder="1" applyProtection="1">
      <protection hidden="1"/>
    </xf>
    <xf numFmtId="2" fontId="17" fillId="0" borderId="0" xfId="3" applyNumberFormat="1" applyFont="1" applyFill="1" applyBorder="1" applyAlignment="1" applyProtection="1">
      <alignment horizontal="left" vertical="center"/>
      <protection hidden="1"/>
    </xf>
    <xf numFmtId="0" fontId="17" fillId="0" borderId="0" xfId="1" applyFont="1" applyProtection="1">
      <protection hidden="1"/>
    </xf>
    <xf numFmtId="0" fontId="18" fillId="0" borderId="0" xfId="1" applyNumberFormat="1" applyFont="1" applyFill="1" applyAlignment="1" applyProtection="1">
      <alignment horizontal="right" vertical="center"/>
      <protection hidden="1"/>
    </xf>
    <xf numFmtId="0" fontId="18" fillId="0" borderId="0" xfId="1" applyNumberFormat="1" applyFont="1" applyFill="1" applyAlignment="1" applyProtection="1">
      <alignment horizontal="right" vertical="center" wrapText="1"/>
      <protection hidden="1"/>
    </xf>
    <xf numFmtId="0" fontId="18" fillId="0" borderId="0" xfId="1" applyNumberFormat="1" applyFont="1" applyFill="1" applyAlignment="1" applyProtection="1">
      <alignment horizontal="right"/>
      <protection hidden="1"/>
    </xf>
    <xf numFmtId="0" fontId="19" fillId="0" borderId="0" xfId="1" applyFont="1" applyProtection="1">
      <protection hidden="1"/>
    </xf>
    <xf numFmtId="0" fontId="20" fillId="0" borderId="0" xfId="1" applyNumberFormat="1" applyFont="1" applyFill="1" applyProtection="1">
      <protection hidden="1"/>
    </xf>
    <xf numFmtId="166" fontId="18" fillId="0" borderId="0" xfId="1" applyNumberFormat="1" applyFont="1" applyAlignment="1" applyProtection="1">
      <alignment horizontal="right"/>
      <protection hidden="1"/>
    </xf>
    <xf numFmtId="166" fontId="18" fillId="0" borderId="0" xfId="1" applyNumberFormat="1" applyFont="1" applyProtection="1">
      <protection hidden="1"/>
    </xf>
    <xf numFmtId="2" fontId="21" fillId="5" borderId="0" xfId="3" applyNumberFormat="1" applyFont="1" applyFill="1" applyBorder="1" applyAlignment="1" applyProtection="1">
      <alignment horizontal="left" vertical="center"/>
      <protection locked="0"/>
    </xf>
    <xf numFmtId="0" fontId="22"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protection locked="0"/>
    </xf>
    <xf numFmtId="0" fontId="8"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left" vertical="center" wrapText="1"/>
      <protection locked="0"/>
    </xf>
    <xf numFmtId="0" fontId="7" fillId="6" borderId="0" xfId="1" applyFont="1" applyFill="1" applyAlignment="1" applyProtection="1">
      <alignment horizontal="center" vertical="center"/>
      <protection locked="0"/>
    </xf>
    <xf numFmtId="0" fontId="3" fillId="7" borderId="0" xfId="1" applyFont="1" applyFill="1" applyAlignment="1" applyProtection="1">
      <alignment wrapText="1"/>
      <protection locked="0"/>
    </xf>
    <xf numFmtId="0" fontId="3" fillId="7" borderId="0" xfId="1" applyFont="1" applyFill="1" applyProtection="1">
      <protection locked="0"/>
    </xf>
    <xf numFmtId="167" fontId="3" fillId="7" borderId="0" xfId="1" applyNumberFormat="1" applyFont="1" applyFill="1" applyAlignment="1" applyProtection="1">
      <alignment horizontal="right"/>
      <protection locked="0"/>
    </xf>
    <xf numFmtId="0" fontId="4" fillId="7" borderId="0" xfId="1" applyFont="1" applyFill="1" applyAlignment="1" applyProtection="1">
      <alignment horizontal="left"/>
      <protection locked="0"/>
    </xf>
    <xf numFmtId="0" fontId="2" fillId="0" borderId="0" xfId="1" applyFill="1" applyProtection="1">
      <protection locked="0"/>
    </xf>
    <xf numFmtId="164" fontId="3" fillId="7" borderId="0" xfId="1" applyNumberFormat="1" applyFont="1" applyFill="1" applyAlignment="1" applyProtection="1">
      <alignment horizontal="right"/>
      <protection locked="0"/>
    </xf>
    <xf numFmtId="0" fontId="3" fillId="0" borderId="0" xfId="1" applyFont="1" applyAlignment="1" applyProtection="1">
      <alignment wrapText="1"/>
      <protection locked="0"/>
    </xf>
    <xf numFmtId="167" fontId="3" fillId="0" borderId="0" xfId="1" applyNumberFormat="1" applyFont="1" applyAlignment="1" applyProtection="1">
      <alignment horizontal="right"/>
      <protection locked="0"/>
    </xf>
    <xf numFmtId="0" fontId="24" fillId="7" borderId="0" xfId="4" applyFont="1" applyFill="1"/>
    <xf numFmtId="0" fontId="2" fillId="7" borderId="0" xfId="1" applyFill="1" applyProtection="1">
      <protection locked="0"/>
    </xf>
    <xf numFmtId="0" fontId="3" fillId="0" borderId="0" xfId="1" applyFont="1" applyFill="1" applyAlignment="1" applyProtection="1">
      <alignment wrapText="1"/>
      <protection locked="0"/>
    </xf>
    <xf numFmtId="0" fontId="3" fillId="0" borderId="0" xfId="1" applyFont="1" applyFill="1" applyProtection="1">
      <protection locked="0"/>
    </xf>
    <xf numFmtId="167" fontId="3" fillId="0" borderId="0" xfId="1" applyNumberFormat="1" applyFont="1" applyFill="1" applyAlignment="1" applyProtection="1">
      <alignment horizontal="right"/>
      <protection locked="0"/>
    </xf>
    <xf numFmtId="0" fontId="4" fillId="0" borderId="0" xfId="1" applyFont="1" applyFill="1" applyAlignment="1" applyProtection="1">
      <alignment horizontal="left"/>
      <protection locked="0"/>
    </xf>
    <xf numFmtId="0" fontId="4" fillId="0" borderId="0" xfId="1" applyFont="1" applyFill="1" applyAlignment="1" applyProtection="1">
      <alignment horizontal="right"/>
      <protection locked="0"/>
    </xf>
    <xf numFmtId="0" fontId="3" fillId="6" borderId="0" xfId="1" applyFont="1" applyFill="1" applyProtection="1">
      <protection locked="0"/>
    </xf>
    <xf numFmtId="164" fontId="3" fillId="6" borderId="0" xfId="1" applyNumberFormat="1" applyFont="1" applyFill="1" applyAlignment="1" applyProtection="1">
      <alignment horizontal="right"/>
      <protection locked="0"/>
    </xf>
    <xf numFmtId="0" fontId="4" fillId="6" borderId="0" xfId="1" applyFont="1" applyFill="1" applyAlignment="1" applyProtection="1">
      <alignment horizontal="left"/>
      <protection locked="0"/>
    </xf>
    <xf numFmtId="164" fontId="3" fillId="6" borderId="0" xfId="1" applyNumberFormat="1" applyFont="1" applyFill="1" applyProtection="1">
      <protection locked="0"/>
    </xf>
    <xf numFmtId="0" fontId="5" fillId="6" borderId="0" xfId="1" applyFont="1" applyFill="1" applyProtection="1">
      <protection locked="0"/>
    </xf>
    <xf numFmtId="164" fontId="3" fillId="0" borderId="0" xfId="1" applyNumberFormat="1" applyFont="1" applyFill="1" applyAlignment="1" applyProtection="1">
      <alignment wrapText="1"/>
      <protection locked="0"/>
    </xf>
    <xf numFmtId="49" fontId="3" fillId="0" borderId="0" xfId="1" applyNumberFormat="1" applyFont="1" applyFill="1" applyAlignment="1" applyProtection="1">
      <alignment wrapText="1"/>
      <protection locked="0"/>
    </xf>
    <xf numFmtId="164" fontId="3" fillId="0" borderId="0" xfId="1" applyNumberFormat="1" applyFont="1" applyFill="1" applyAlignment="1" applyProtection="1">
      <alignment horizontal="right"/>
      <protection locked="0"/>
    </xf>
    <xf numFmtId="164" fontId="3" fillId="0" borderId="0" xfId="1" applyNumberFormat="1" applyFont="1" applyFill="1" applyProtection="1">
      <protection locked="0"/>
    </xf>
    <xf numFmtId="0" fontId="5" fillId="0" borderId="0" xfId="1" applyFont="1" applyFill="1" applyProtection="1">
      <protection locked="0"/>
    </xf>
    <xf numFmtId="0" fontId="25" fillId="0" borderId="0" xfId="1" applyFont="1" applyAlignment="1" applyProtection="1">
      <protection locked="0"/>
    </xf>
    <xf numFmtId="164" fontId="26" fillId="0" borderId="0" xfId="1" applyNumberFormat="1" applyFont="1" applyAlignment="1" applyProtection="1">
      <alignment horizontal="right"/>
      <protection locked="0"/>
    </xf>
    <xf numFmtId="0" fontId="27" fillId="0" borderId="0" xfId="1" applyFont="1" applyAlignment="1" applyProtection="1">
      <alignment horizontal="left"/>
      <protection locked="0"/>
    </xf>
    <xf numFmtId="164" fontId="3" fillId="0" borderId="0" xfId="1" applyNumberFormat="1" applyFont="1" applyAlignment="1" applyProtection="1">
      <protection locked="0"/>
    </xf>
    <xf numFmtId="0" fontId="5" fillId="0" borderId="0" xfId="1" applyFont="1" applyAlignment="1" applyProtection="1">
      <alignment wrapText="1"/>
      <protection locked="0"/>
    </xf>
    <xf numFmtId="49" fontId="3" fillId="0" borderId="0" xfId="1" applyNumberFormat="1" applyFont="1" applyAlignment="1" applyProtection="1">
      <protection locked="0"/>
    </xf>
    <xf numFmtId="164" fontId="3" fillId="0" borderId="0" xfId="1" applyNumberFormat="1" applyFont="1" applyAlignment="1" applyProtection="1">
      <alignment horizontal="right" wrapText="1"/>
      <protection locked="0"/>
    </xf>
    <xf numFmtId="0" fontId="4" fillId="0" borderId="0" xfId="1" applyFont="1" applyAlignment="1" applyProtection="1">
      <alignment horizontal="left" wrapText="1"/>
      <protection locked="0"/>
    </xf>
    <xf numFmtId="164" fontId="3" fillId="0" borderId="0" xfId="1" applyNumberFormat="1" applyFont="1" applyAlignment="1" applyProtection="1">
      <alignment wrapText="1"/>
      <protection locked="0"/>
    </xf>
    <xf numFmtId="0" fontId="25" fillId="0" borderId="0" xfId="1" applyFont="1" applyAlignment="1" applyProtection="1">
      <alignment horizontal="left"/>
      <protection locked="0"/>
    </xf>
    <xf numFmtId="0" fontId="30" fillId="0" borderId="0" xfId="1" applyFont="1" applyAlignment="1" applyProtection="1">
      <alignment wrapText="1"/>
      <protection locked="0"/>
    </xf>
    <xf numFmtId="164" fontId="30" fillId="0" borderId="0" xfId="1" applyNumberFormat="1" applyFont="1" applyAlignment="1" applyProtection="1">
      <alignment horizontal="right" wrapText="1"/>
      <protection locked="0"/>
    </xf>
    <xf numFmtId="0" fontId="27" fillId="0" borderId="0" xfId="1" applyFont="1" applyAlignment="1" applyProtection="1">
      <alignment horizontal="left" wrapText="1"/>
      <protection locked="0"/>
    </xf>
    <xf numFmtId="0" fontId="15" fillId="0" borderId="0" xfId="3" applyFont="1" applyFill="1" applyBorder="1" applyAlignment="1">
      <alignment wrapText="1"/>
    </xf>
    <xf numFmtId="0" fontId="3" fillId="0" borderId="0" xfId="1" applyFont="1" applyAlignment="1" applyProtection="1">
      <alignment horizontal="right"/>
      <protection locked="0"/>
    </xf>
    <xf numFmtId="0" fontId="31" fillId="0" borderId="0" xfId="1" applyFont="1" applyAlignment="1" applyProtection="1">
      <protection locked="0"/>
    </xf>
    <xf numFmtId="0" fontId="1" fillId="0" borderId="0" xfId="4" applyAlignment="1"/>
    <xf numFmtId="0" fontId="4" fillId="0" borderId="0" xfId="1" applyFont="1" applyAlignment="1" applyProtection="1">
      <alignment wrapText="1"/>
      <protection locked="0"/>
    </xf>
    <xf numFmtId="0" fontId="32" fillId="0" borderId="0" xfId="1" applyFont="1" applyAlignment="1" applyProtection="1">
      <alignment wrapText="1"/>
      <protection locked="0"/>
    </xf>
    <xf numFmtId="0" fontId="3" fillId="0" borderId="0" xfId="1" applyFont="1" applyAlignment="1">
      <alignment horizontal="left" vertical="top"/>
    </xf>
    <xf numFmtId="0" fontId="15" fillId="0" borderId="0" xfId="3" applyFont="1" applyFill="1" applyBorder="1" applyAlignment="1">
      <alignment horizontal="left" vertical="top" wrapText="1"/>
    </xf>
    <xf numFmtId="0" fontId="2" fillId="3" borderId="1" xfId="1" applyFont="1" applyFill="1" applyBorder="1" applyAlignment="1" applyProtection="1">
      <alignment horizontal="left" shrinkToFit="1"/>
      <protection locked="0"/>
    </xf>
    <xf numFmtId="0" fontId="2" fillId="3" borderId="2" xfId="1" applyFont="1" applyFill="1" applyBorder="1" applyAlignment="1" applyProtection="1">
      <alignment horizontal="left" shrinkToFit="1"/>
      <protection locked="0"/>
    </xf>
    <xf numFmtId="0" fontId="2" fillId="3" borderId="3" xfId="1" applyFont="1" applyFill="1" applyBorder="1" applyAlignment="1" applyProtection="1">
      <alignment horizontal="left" shrinkToFit="1"/>
      <protection locked="0"/>
    </xf>
    <xf numFmtId="164" fontId="23" fillId="6" borderId="0" xfId="1" applyNumberFormat="1" applyFont="1" applyFill="1" applyAlignment="1" applyProtection="1">
      <alignment horizontal="center" vertical="center" wrapText="1"/>
      <protection locked="0"/>
    </xf>
    <xf numFmtId="0" fontId="1" fillId="0" borderId="0" xfId="4" applyAlignment="1"/>
    <xf numFmtId="164" fontId="3" fillId="6" borderId="0" xfId="1" applyNumberFormat="1" applyFont="1" applyFill="1" applyAlignment="1" applyProtection="1">
      <alignment wrapText="1"/>
      <protection locked="0"/>
    </xf>
    <xf numFmtId="49" fontId="3" fillId="6" borderId="0" xfId="1" applyNumberFormat="1" applyFont="1" applyFill="1" applyAlignment="1" applyProtection="1">
      <alignment wrapText="1"/>
      <protection locked="0"/>
    </xf>
    <xf numFmtId="49" fontId="29" fillId="0" borderId="0" xfId="5" applyNumberFormat="1" applyFont="1" applyAlignment="1" applyProtection="1">
      <alignment horizontal="left"/>
      <protection locked="0"/>
    </xf>
    <xf numFmtId="0" fontId="29" fillId="0" borderId="0" xfId="5" applyFont="1" applyAlignment="1"/>
    <xf numFmtId="0" fontId="29" fillId="0" borderId="0" xfId="5" applyFont="1"/>
    <xf numFmtId="0" fontId="28" fillId="0" borderId="0" xfId="5"/>
    <xf numFmtId="0" fontId="3" fillId="0" borderId="0" xfId="1" applyFont="1" applyAlignment="1" applyProtection="1">
      <alignment horizontal="left" wrapText="1"/>
      <protection locked="0"/>
    </xf>
    <xf numFmtId="0" fontId="7" fillId="0" borderId="0" xfId="1" applyFont="1" applyAlignment="1" applyProtection="1">
      <alignment horizontal="left" wrapText="1"/>
      <protection locked="0"/>
    </xf>
    <xf numFmtId="0" fontId="1" fillId="0" borderId="0" xfId="4" applyFont="1" applyAlignment="1"/>
    <xf numFmtId="0" fontId="31" fillId="0" borderId="0" xfId="1" applyFont="1" applyAlignment="1" applyProtection="1">
      <alignment horizontal="left" wrapText="1"/>
      <protection locked="0"/>
    </xf>
  </cellXfs>
  <cellStyles count="7">
    <cellStyle name="Hyperlink" xfId="5" builtinId="8"/>
    <cellStyle name="Normal" xfId="0" builtinId="0"/>
    <cellStyle name="Normal 2" xfId="1"/>
    <cellStyle name="Normal 2 2" xfId="6"/>
    <cellStyle name="Normal 3" xfId="4"/>
    <cellStyle name="Normal_NOx" xfId="2"/>
    <cellStyle name="Normal_Sheet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Hazardous waste landfilled</a:t>
            </a:r>
          </a:p>
        </c:rich>
      </c:tx>
      <c:layout>
        <c:manualLayout>
          <c:xMode val="edge"/>
          <c:yMode val="edge"/>
          <c:x val="0.39207350185418227"/>
          <c:y val="4.5658590921748815E-2"/>
        </c:manualLayout>
      </c:layout>
      <c:overlay val="0"/>
      <c:spPr>
        <a:noFill/>
        <a:ln w="25400">
          <a:noFill/>
        </a:ln>
      </c:spPr>
    </c:title>
    <c:autoTitleDeleted val="0"/>
    <c:plotArea>
      <c:layout>
        <c:manualLayout>
          <c:layoutTarget val="inner"/>
          <c:xMode val="edge"/>
          <c:yMode val="edge"/>
          <c:x val="0.11067405009064836"/>
          <c:y val="0.17336585909217486"/>
          <c:w val="0.77261705930176894"/>
          <c:h val="0.52400102343949895"/>
        </c:manualLayout>
      </c:layout>
      <c:barChart>
        <c:barDir val="col"/>
        <c:grouping val="clustered"/>
        <c:varyColors val="0"/>
        <c:ser>
          <c:idx val="1"/>
          <c:order val="0"/>
          <c:spPr>
            <a:solidFill>
              <a:srgbClr val="993366"/>
            </a:solidFill>
            <a:ln w="12700">
              <a:solidFill>
                <a:srgbClr val="000000"/>
              </a:solidFill>
              <a:prstDash val="solid"/>
            </a:ln>
          </c:spPr>
          <c:invertIfNegative val="0"/>
          <c:cat>
            <c:numRef>
              <c:f>'Final Table'!$Y$28:$AS$28</c:f>
              <c:numCache>
                <c:formatCode>General</c:formatCode>
                <c:ptCount val="21"/>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'Final Table'!$Y$29:$AS$29</c:f>
              <c:numCache>
                <c:formatCode>0.0</c:formatCode>
                <c:ptCount val="21"/>
                <c:pt idx="0">
                  <c:v>0</c:v>
                </c:pt>
                <c:pt idx="1">
                  <c:v>0</c:v>
                </c:pt>
                <c:pt idx="2">
                  <c:v>0</c:v>
                </c:pt>
                <c:pt idx="3">
                  <c:v>0</c:v>
                </c:pt>
                <c:pt idx="4">
                  <c:v>0</c:v>
                </c:pt>
                <c:pt idx="5">
                  <c:v>0</c:v>
                </c:pt>
                <c:pt idx="6">
                  <c:v>0</c:v>
                </c:pt>
                <c:pt idx="7">
                  <c:v>0</c:v>
                </c:pt>
                <c:pt idx="8">
                  <c:v>0</c:v>
                </c:pt>
                <c:pt idx="9">
                  <c:v>0</c:v>
                </c:pt>
                <c:pt idx="10">
                  <c:v>0</c:v>
                </c:pt>
                <c:pt idx="11">
                  <c:v>60.200000762939453</c:v>
                </c:pt>
                <c:pt idx="12">
                  <c:v>86.260002136230469</c:v>
                </c:pt>
                <c:pt idx="13">
                  <c:v>51.759998321533203</c:v>
                </c:pt>
                <c:pt idx="14">
                  <c:v>100.86000061035156</c:v>
                </c:pt>
                <c:pt idx="15">
                  <c:v>52.959999084472656</c:v>
                </c:pt>
                <c:pt idx="16">
                  <c:v>23.059999465942383</c:v>
                </c:pt>
                <c:pt idx="17">
                  <c:v>157.22000122070312</c:v>
                </c:pt>
                <c:pt idx="18">
                  <c:v>7.940000057220459</c:v>
                </c:pt>
                <c:pt idx="19" formatCode="General">
                  <c:v>0</c:v>
                </c:pt>
                <c:pt idx="20" formatCode="General">
                  <c:v>0</c:v>
                </c:pt>
              </c:numCache>
            </c:numRef>
          </c:val>
        </c:ser>
        <c:dLbls>
          <c:showLegendKey val="0"/>
          <c:showVal val="0"/>
          <c:showCatName val="0"/>
          <c:showSerName val="0"/>
          <c:showPercent val="0"/>
          <c:showBubbleSize val="0"/>
        </c:dLbls>
        <c:gapWidth val="30"/>
        <c:axId val="55126272"/>
        <c:axId val="96997760"/>
      </c:barChart>
      <c:catAx>
        <c:axId val="55126272"/>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fr-FR"/>
                  <a:t>Time (year)</a:t>
                </a:r>
              </a:p>
            </c:rich>
          </c:tx>
          <c:layout>
            <c:manualLayout>
              <c:xMode val="edge"/>
              <c:yMode val="edge"/>
              <c:x val="0.80929191971166303"/>
              <c:y val="0.884001726565872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96997760"/>
        <c:crosses val="autoZero"/>
        <c:auto val="1"/>
        <c:lblAlgn val="ctr"/>
        <c:lblOffset val="100"/>
        <c:tickLblSkip val="1"/>
        <c:tickMarkSkip val="1"/>
        <c:noMultiLvlLbl val="0"/>
      </c:catAx>
      <c:valAx>
        <c:axId val="96997760"/>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Quantity ( tonnes)</a:t>
                </a:r>
              </a:p>
            </c:rich>
          </c:tx>
          <c:layout>
            <c:manualLayout>
              <c:xMode val="edge"/>
              <c:yMode val="edge"/>
              <c:x val="7.7503471205134537E-3"/>
              <c:y val="0.148683263714842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5126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98613</xdr:colOff>
      <xdr:row>9</xdr:row>
      <xdr:rowOff>56994</xdr:rowOff>
    </xdr:from>
    <xdr:to>
      <xdr:col>21</xdr:col>
      <xdr:colOff>242047</xdr:colOff>
      <xdr:row>24</xdr:row>
      <xdr:rowOff>15369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170333</xdr:colOff>
      <xdr:row>24</xdr:row>
      <xdr:rowOff>77882</xdr:rowOff>
    </xdr:from>
    <xdr:to>
      <xdr:col>21</xdr:col>
      <xdr:colOff>335048</xdr:colOff>
      <xdr:row>25</xdr:row>
      <xdr:rowOff>201707</xdr:rowOff>
    </xdr:to>
    <xdr:sp macro="" textlink="">
      <xdr:nvSpPr>
        <xdr:cNvPr id="3" name="Text Box 4"/>
        <xdr:cNvSpPr txBox="1">
          <a:spLocks noChangeArrowheads="1"/>
        </xdr:cNvSpPr>
      </xdr:nvSpPr>
      <xdr:spPr bwMode="auto">
        <a:xfrm>
          <a:off x="4711853" y="3712622"/>
          <a:ext cx="3967095" cy="27622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154"/>
  <sheetViews>
    <sheetView tabSelected="1" view="pageBreakPreview" zoomScale="85" zoomScaleNormal="85" zoomScaleSheetLayoutView="85" workbookViewId="0">
      <pane ySplit="31" topLeftCell="A32" activePane="bottomLeft" state="frozenSplit"/>
      <selection pane="bottomLeft" activeCell="B32" sqref="B32"/>
    </sheetView>
  </sheetViews>
  <sheetFormatPr defaultColWidth="7.6640625" defaultRowHeight="15" x14ac:dyDescent="0.25"/>
  <cols>
    <col min="1" max="1" width="2.88671875" style="6" customWidth="1"/>
    <col min="2" max="2" width="18.5546875" style="1" customWidth="1"/>
    <col min="3" max="3" width="6.44140625" style="1" customWidth="1"/>
    <col min="4" max="4" width="6.6640625" style="2" customWidth="1"/>
    <col min="5" max="5" width="2.6640625" style="3" customWidth="1"/>
    <col min="6" max="6" width="7.88671875" style="2" customWidth="1"/>
    <col min="7" max="7" width="2.6640625" style="3" customWidth="1"/>
    <col min="8" max="8" width="7.88671875" style="4" customWidth="1"/>
    <col min="9" max="9" width="2.6640625" style="5" customWidth="1"/>
    <col min="10" max="10" width="7.88671875" style="4" customWidth="1"/>
    <col min="11" max="11" width="2.6640625" style="5" customWidth="1"/>
    <col min="12" max="12" width="7.88671875" style="4" customWidth="1"/>
    <col min="13" max="13" width="2.6640625" style="5" customWidth="1"/>
    <col min="14" max="14" width="7.88671875" style="4" customWidth="1"/>
    <col min="15" max="15" width="2.6640625" style="5" customWidth="1"/>
    <col min="16" max="16" width="7.88671875" style="2" customWidth="1"/>
    <col min="17" max="17" width="2.6640625" style="3" customWidth="1"/>
    <col min="18" max="18" width="7.88671875" style="2" customWidth="1"/>
    <col min="19" max="19" width="2.6640625" style="3" customWidth="1"/>
    <col min="20" max="20" width="7.88671875" style="6" customWidth="1"/>
    <col min="21" max="21" width="2.6640625" style="6" customWidth="1"/>
    <col min="22" max="22" width="9.6640625" style="6" customWidth="1"/>
    <col min="23" max="23" width="2.6640625" style="6" customWidth="1"/>
    <col min="24" max="24" width="8.88671875" style="6" customWidth="1"/>
    <col min="25" max="25" width="2.6640625" style="6" customWidth="1"/>
    <col min="26" max="26" width="8.6640625" style="6" customWidth="1"/>
    <col min="27" max="27" width="2.6640625" style="6" customWidth="1"/>
    <col min="28" max="28" width="8.88671875" style="6" customWidth="1"/>
    <col min="29" max="29" width="2.6640625" style="6" customWidth="1"/>
    <col min="30" max="30" width="9.6640625" style="6" customWidth="1"/>
    <col min="31" max="31" width="3.109375" style="6" customWidth="1"/>
    <col min="32" max="32" width="8.88671875" style="6" customWidth="1"/>
    <col min="33" max="33" width="2.6640625" style="6" customWidth="1"/>
    <col min="34" max="34" width="9.5546875" style="6" customWidth="1"/>
    <col min="35" max="35" width="2.6640625" style="6" customWidth="1"/>
    <col min="36" max="36" width="8.5546875" style="6" customWidth="1"/>
    <col min="37" max="37" width="3.109375" style="6" customWidth="1"/>
    <col min="38" max="38" width="8.5546875" style="6" customWidth="1"/>
    <col min="39" max="39" width="2.6640625" style="6" customWidth="1"/>
    <col min="40" max="40" width="8.5546875" style="6" customWidth="1"/>
    <col min="41" max="41" width="2.6640625" style="6" customWidth="1"/>
    <col min="42" max="42" width="8.5546875" style="6" customWidth="1"/>
    <col min="43" max="43" width="2.6640625" style="6" customWidth="1"/>
    <col min="44" max="44" width="8.5546875" style="6" customWidth="1"/>
    <col min="45" max="45" width="2.6640625" style="6" customWidth="1"/>
    <col min="46" max="261" width="7.6640625" style="6"/>
    <col min="262" max="262" width="2.6640625" style="6" customWidth="1"/>
    <col min="263" max="263" width="22.6640625" style="6" customWidth="1"/>
    <col min="264" max="264" width="8.44140625" style="6" customWidth="1"/>
    <col min="265" max="265" width="2.88671875" style="6" customWidth="1"/>
    <col min="266" max="266" width="8.44140625" style="6" customWidth="1"/>
    <col min="267" max="267" width="3.5546875" style="6" customWidth="1"/>
    <col min="268" max="268" width="8.44140625" style="6" customWidth="1"/>
    <col min="269" max="269" width="3.5546875" style="6" customWidth="1"/>
    <col min="270" max="270" width="8.44140625" style="6" customWidth="1"/>
    <col min="271" max="271" width="3.5546875" style="6" customWidth="1"/>
    <col min="272" max="272" width="8.44140625" style="6" customWidth="1"/>
    <col min="273" max="273" width="5.109375" style="6" customWidth="1"/>
    <col min="274" max="274" width="8.44140625" style="6" customWidth="1"/>
    <col min="275" max="275" width="3.44140625" style="6" customWidth="1"/>
    <col min="276" max="276" width="8.44140625" style="6" customWidth="1"/>
    <col min="277" max="277" width="3.44140625" style="6" customWidth="1"/>
    <col min="278" max="278" width="8.44140625" style="6" customWidth="1"/>
    <col min="279" max="279" width="3.44140625" style="6" customWidth="1"/>
    <col min="280" max="517" width="7.6640625" style="6"/>
    <col min="518" max="518" width="2.6640625" style="6" customWidth="1"/>
    <col min="519" max="519" width="22.6640625" style="6" customWidth="1"/>
    <col min="520" max="520" width="8.44140625" style="6" customWidth="1"/>
    <col min="521" max="521" width="2.88671875" style="6" customWidth="1"/>
    <col min="522" max="522" width="8.44140625" style="6" customWidth="1"/>
    <col min="523" max="523" width="3.5546875" style="6" customWidth="1"/>
    <col min="524" max="524" width="8.44140625" style="6" customWidth="1"/>
    <col min="525" max="525" width="3.5546875" style="6" customWidth="1"/>
    <col min="526" max="526" width="8.44140625" style="6" customWidth="1"/>
    <col min="527" max="527" width="3.5546875" style="6" customWidth="1"/>
    <col min="528" max="528" width="8.44140625" style="6" customWidth="1"/>
    <col min="529" max="529" width="5.109375" style="6" customWidth="1"/>
    <col min="530" max="530" width="8.44140625" style="6" customWidth="1"/>
    <col min="531" max="531" width="3.44140625" style="6" customWidth="1"/>
    <col min="532" max="532" width="8.44140625" style="6" customWidth="1"/>
    <col min="533" max="533" width="3.44140625" style="6" customWidth="1"/>
    <col min="534" max="534" width="8.44140625" style="6" customWidth="1"/>
    <col min="535" max="535" width="3.44140625" style="6" customWidth="1"/>
    <col min="536" max="773" width="7.6640625" style="6"/>
    <col min="774" max="774" width="2.6640625" style="6" customWidth="1"/>
    <col min="775" max="775" width="22.6640625" style="6" customWidth="1"/>
    <col min="776" max="776" width="8.44140625" style="6" customWidth="1"/>
    <col min="777" max="777" width="2.88671875" style="6" customWidth="1"/>
    <col min="778" max="778" width="8.44140625" style="6" customWidth="1"/>
    <col min="779" max="779" width="3.5546875" style="6" customWidth="1"/>
    <col min="780" max="780" width="8.44140625" style="6" customWidth="1"/>
    <col min="781" max="781" width="3.5546875" style="6" customWidth="1"/>
    <col min="782" max="782" width="8.44140625" style="6" customWidth="1"/>
    <col min="783" max="783" width="3.5546875" style="6" customWidth="1"/>
    <col min="784" max="784" width="8.44140625" style="6" customWidth="1"/>
    <col min="785" max="785" width="5.109375" style="6" customWidth="1"/>
    <col min="786" max="786" width="8.44140625" style="6" customWidth="1"/>
    <col min="787" max="787" width="3.44140625" style="6" customWidth="1"/>
    <col min="788" max="788" width="8.44140625" style="6" customWidth="1"/>
    <col min="789" max="789" width="3.44140625" style="6" customWidth="1"/>
    <col min="790" max="790" width="8.44140625" style="6" customWidth="1"/>
    <col min="791" max="791" width="3.44140625" style="6" customWidth="1"/>
    <col min="792" max="1029" width="7.6640625" style="6"/>
    <col min="1030" max="1030" width="2.6640625" style="6" customWidth="1"/>
    <col min="1031" max="1031" width="22.6640625" style="6" customWidth="1"/>
    <col min="1032" max="1032" width="8.44140625" style="6" customWidth="1"/>
    <col min="1033" max="1033" width="2.88671875" style="6" customWidth="1"/>
    <col min="1034" max="1034" width="8.44140625" style="6" customWidth="1"/>
    <col min="1035" max="1035" width="3.5546875" style="6" customWidth="1"/>
    <col min="1036" max="1036" width="8.44140625" style="6" customWidth="1"/>
    <col min="1037" max="1037" width="3.5546875" style="6" customWidth="1"/>
    <col min="1038" max="1038" width="8.44140625" style="6" customWidth="1"/>
    <col min="1039" max="1039" width="3.5546875" style="6" customWidth="1"/>
    <col min="1040" max="1040" width="8.44140625" style="6" customWidth="1"/>
    <col min="1041" max="1041" width="5.109375" style="6" customWidth="1"/>
    <col min="1042" max="1042" width="8.44140625" style="6" customWidth="1"/>
    <col min="1043" max="1043" width="3.44140625" style="6" customWidth="1"/>
    <col min="1044" max="1044" width="8.44140625" style="6" customWidth="1"/>
    <col min="1045" max="1045" width="3.44140625" style="6" customWidth="1"/>
    <col min="1046" max="1046" width="8.44140625" style="6" customWidth="1"/>
    <col min="1047" max="1047" width="3.44140625" style="6" customWidth="1"/>
    <col min="1048" max="1285" width="7.6640625" style="6"/>
    <col min="1286" max="1286" width="2.6640625" style="6" customWidth="1"/>
    <col min="1287" max="1287" width="22.6640625" style="6" customWidth="1"/>
    <col min="1288" max="1288" width="8.44140625" style="6" customWidth="1"/>
    <col min="1289" max="1289" width="2.88671875" style="6" customWidth="1"/>
    <col min="1290" max="1290" width="8.44140625" style="6" customWidth="1"/>
    <col min="1291" max="1291" width="3.5546875" style="6" customWidth="1"/>
    <col min="1292" max="1292" width="8.44140625" style="6" customWidth="1"/>
    <col min="1293" max="1293" width="3.5546875" style="6" customWidth="1"/>
    <col min="1294" max="1294" width="8.44140625" style="6" customWidth="1"/>
    <col min="1295" max="1295" width="3.5546875" style="6" customWidth="1"/>
    <col min="1296" max="1296" width="8.44140625" style="6" customWidth="1"/>
    <col min="1297" max="1297" width="5.109375" style="6" customWidth="1"/>
    <col min="1298" max="1298" width="8.44140625" style="6" customWidth="1"/>
    <col min="1299" max="1299" width="3.44140625" style="6" customWidth="1"/>
    <col min="1300" max="1300" width="8.44140625" style="6" customWidth="1"/>
    <col min="1301" max="1301" width="3.44140625" style="6" customWidth="1"/>
    <col min="1302" max="1302" width="8.44140625" style="6" customWidth="1"/>
    <col min="1303" max="1303" width="3.44140625" style="6" customWidth="1"/>
    <col min="1304" max="1541" width="7.6640625" style="6"/>
    <col min="1542" max="1542" width="2.6640625" style="6" customWidth="1"/>
    <col min="1543" max="1543" width="22.6640625" style="6" customWidth="1"/>
    <col min="1544" max="1544" width="8.44140625" style="6" customWidth="1"/>
    <col min="1545" max="1545" width="2.88671875" style="6" customWidth="1"/>
    <col min="1546" max="1546" width="8.44140625" style="6" customWidth="1"/>
    <col min="1547" max="1547" width="3.5546875" style="6" customWidth="1"/>
    <col min="1548" max="1548" width="8.44140625" style="6" customWidth="1"/>
    <col min="1549" max="1549" width="3.5546875" style="6" customWidth="1"/>
    <col min="1550" max="1550" width="8.44140625" style="6" customWidth="1"/>
    <col min="1551" max="1551" width="3.5546875" style="6" customWidth="1"/>
    <col min="1552" max="1552" width="8.44140625" style="6" customWidth="1"/>
    <col min="1553" max="1553" width="5.109375" style="6" customWidth="1"/>
    <col min="1554" max="1554" width="8.44140625" style="6" customWidth="1"/>
    <col min="1555" max="1555" width="3.44140625" style="6" customWidth="1"/>
    <col min="1556" max="1556" width="8.44140625" style="6" customWidth="1"/>
    <col min="1557" max="1557" width="3.44140625" style="6" customWidth="1"/>
    <col min="1558" max="1558" width="8.44140625" style="6" customWidth="1"/>
    <col min="1559" max="1559" width="3.44140625" style="6" customWidth="1"/>
    <col min="1560" max="1797" width="7.6640625" style="6"/>
    <col min="1798" max="1798" width="2.6640625" style="6" customWidth="1"/>
    <col min="1799" max="1799" width="22.6640625" style="6" customWidth="1"/>
    <col min="1800" max="1800" width="8.44140625" style="6" customWidth="1"/>
    <col min="1801" max="1801" width="2.88671875" style="6" customWidth="1"/>
    <col min="1802" max="1802" width="8.44140625" style="6" customWidth="1"/>
    <col min="1803" max="1803" width="3.5546875" style="6" customWidth="1"/>
    <col min="1804" max="1804" width="8.44140625" style="6" customWidth="1"/>
    <col min="1805" max="1805" width="3.5546875" style="6" customWidth="1"/>
    <col min="1806" max="1806" width="8.44140625" style="6" customWidth="1"/>
    <col min="1807" max="1807" width="3.5546875" style="6" customWidth="1"/>
    <col min="1808" max="1808" width="8.44140625" style="6" customWidth="1"/>
    <col min="1809" max="1809" width="5.109375" style="6" customWidth="1"/>
    <col min="1810" max="1810" width="8.44140625" style="6" customWidth="1"/>
    <col min="1811" max="1811" width="3.44140625" style="6" customWidth="1"/>
    <col min="1812" max="1812" width="8.44140625" style="6" customWidth="1"/>
    <col min="1813" max="1813" width="3.44140625" style="6" customWidth="1"/>
    <col min="1814" max="1814" width="8.44140625" style="6" customWidth="1"/>
    <col min="1815" max="1815" width="3.44140625" style="6" customWidth="1"/>
    <col min="1816" max="2053" width="7.6640625" style="6"/>
    <col min="2054" max="2054" width="2.6640625" style="6" customWidth="1"/>
    <col min="2055" max="2055" width="22.6640625" style="6" customWidth="1"/>
    <col min="2056" max="2056" width="8.44140625" style="6" customWidth="1"/>
    <col min="2057" max="2057" width="2.88671875" style="6" customWidth="1"/>
    <col min="2058" max="2058" width="8.44140625" style="6" customWidth="1"/>
    <col min="2059" max="2059" width="3.5546875" style="6" customWidth="1"/>
    <col min="2060" max="2060" width="8.44140625" style="6" customWidth="1"/>
    <col min="2061" max="2061" width="3.5546875" style="6" customWidth="1"/>
    <col min="2062" max="2062" width="8.44140625" style="6" customWidth="1"/>
    <col min="2063" max="2063" width="3.5546875" style="6" customWidth="1"/>
    <col min="2064" max="2064" width="8.44140625" style="6" customWidth="1"/>
    <col min="2065" max="2065" width="5.109375" style="6" customWidth="1"/>
    <col min="2066" max="2066" width="8.44140625" style="6" customWidth="1"/>
    <col min="2067" max="2067" width="3.44140625" style="6" customWidth="1"/>
    <col min="2068" max="2068" width="8.44140625" style="6" customWidth="1"/>
    <col min="2069" max="2069" width="3.44140625" style="6" customWidth="1"/>
    <col min="2070" max="2070" width="8.44140625" style="6" customWidth="1"/>
    <col min="2071" max="2071" width="3.44140625" style="6" customWidth="1"/>
    <col min="2072" max="2309" width="7.6640625" style="6"/>
    <col min="2310" max="2310" width="2.6640625" style="6" customWidth="1"/>
    <col min="2311" max="2311" width="22.6640625" style="6" customWidth="1"/>
    <col min="2312" max="2312" width="8.44140625" style="6" customWidth="1"/>
    <col min="2313" max="2313" width="2.88671875" style="6" customWidth="1"/>
    <col min="2314" max="2314" width="8.44140625" style="6" customWidth="1"/>
    <col min="2315" max="2315" width="3.5546875" style="6" customWidth="1"/>
    <col min="2316" max="2316" width="8.44140625" style="6" customWidth="1"/>
    <col min="2317" max="2317" width="3.5546875" style="6" customWidth="1"/>
    <col min="2318" max="2318" width="8.44140625" style="6" customWidth="1"/>
    <col min="2319" max="2319" width="3.5546875" style="6" customWidth="1"/>
    <col min="2320" max="2320" width="8.44140625" style="6" customWidth="1"/>
    <col min="2321" max="2321" width="5.109375" style="6" customWidth="1"/>
    <col min="2322" max="2322" width="8.44140625" style="6" customWidth="1"/>
    <col min="2323" max="2323" width="3.44140625" style="6" customWidth="1"/>
    <col min="2324" max="2324" width="8.44140625" style="6" customWidth="1"/>
    <col min="2325" max="2325" width="3.44140625" style="6" customWidth="1"/>
    <col min="2326" max="2326" width="8.44140625" style="6" customWidth="1"/>
    <col min="2327" max="2327" width="3.44140625" style="6" customWidth="1"/>
    <col min="2328" max="2565" width="7.6640625" style="6"/>
    <col min="2566" max="2566" width="2.6640625" style="6" customWidth="1"/>
    <col min="2567" max="2567" width="22.6640625" style="6" customWidth="1"/>
    <col min="2568" max="2568" width="8.44140625" style="6" customWidth="1"/>
    <col min="2569" max="2569" width="2.88671875" style="6" customWidth="1"/>
    <col min="2570" max="2570" width="8.44140625" style="6" customWidth="1"/>
    <col min="2571" max="2571" width="3.5546875" style="6" customWidth="1"/>
    <col min="2572" max="2572" width="8.44140625" style="6" customWidth="1"/>
    <col min="2573" max="2573" width="3.5546875" style="6" customWidth="1"/>
    <col min="2574" max="2574" width="8.44140625" style="6" customWidth="1"/>
    <col min="2575" max="2575" width="3.5546875" style="6" customWidth="1"/>
    <col min="2576" max="2576" width="8.44140625" style="6" customWidth="1"/>
    <col min="2577" max="2577" width="5.109375" style="6" customWidth="1"/>
    <col min="2578" max="2578" width="8.44140625" style="6" customWidth="1"/>
    <col min="2579" max="2579" width="3.44140625" style="6" customWidth="1"/>
    <col min="2580" max="2580" width="8.44140625" style="6" customWidth="1"/>
    <col min="2581" max="2581" width="3.44140625" style="6" customWidth="1"/>
    <col min="2582" max="2582" width="8.44140625" style="6" customWidth="1"/>
    <col min="2583" max="2583" width="3.44140625" style="6" customWidth="1"/>
    <col min="2584" max="2821" width="7.6640625" style="6"/>
    <col min="2822" max="2822" width="2.6640625" style="6" customWidth="1"/>
    <col min="2823" max="2823" width="22.6640625" style="6" customWidth="1"/>
    <col min="2824" max="2824" width="8.44140625" style="6" customWidth="1"/>
    <col min="2825" max="2825" width="2.88671875" style="6" customWidth="1"/>
    <col min="2826" max="2826" width="8.44140625" style="6" customWidth="1"/>
    <col min="2827" max="2827" width="3.5546875" style="6" customWidth="1"/>
    <col min="2828" max="2828" width="8.44140625" style="6" customWidth="1"/>
    <col min="2829" max="2829" width="3.5546875" style="6" customWidth="1"/>
    <col min="2830" max="2830" width="8.44140625" style="6" customWidth="1"/>
    <col min="2831" max="2831" width="3.5546875" style="6" customWidth="1"/>
    <col min="2832" max="2832" width="8.44140625" style="6" customWidth="1"/>
    <col min="2833" max="2833" width="5.109375" style="6" customWidth="1"/>
    <col min="2834" max="2834" width="8.44140625" style="6" customWidth="1"/>
    <col min="2835" max="2835" width="3.44140625" style="6" customWidth="1"/>
    <col min="2836" max="2836" width="8.44140625" style="6" customWidth="1"/>
    <col min="2837" max="2837" width="3.44140625" style="6" customWidth="1"/>
    <col min="2838" max="2838" width="8.44140625" style="6" customWidth="1"/>
    <col min="2839" max="2839" width="3.44140625" style="6" customWidth="1"/>
    <col min="2840" max="3077" width="7.6640625" style="6"/>
    <col min="3078" max="3078" width="2.6640625" style="6" customWidth="1"/>
    <col min="3079" max="3079" width="22.6640625" style="6" customWidth="1"/>
    <col min="3080" max="3080" width="8.44140625" style="6" customWidth="1"/>
    <col min="3081" max="3081" width="2.88671875" style="6" customWidth="1"/>
    <col min="3082" max="3082" width="8.44140625" style="6" customWidth="1"/>
    <col min="3083" max="3083" width="3.5546875" style="6" customWidth="1"/>
    <col min="3084" max="3084" width="8.44140625" style="6" customWidth="1"/>
    <col min="3085" max="3085" width="3.5546875" style="6" customWidth="1"/>
    <col min="3086" max="3086" width="8.44140625" style="6" customWidth="1"/>
    <col min="3087" max="3087" width="3.5546875" style="6" customWidth="1"/>
    <col min="3088" max="3088" width="8.44140625" style="6" customWidth="1"/>
    <col min="3089" max="3089" width="5.109375" style="6" customWidth="1"/>
    <col min="3090" max="3090" width="8.44140625" style="6" customWidth="1"/>
    <col min="3091" max="3091" width="3.44140625" style="6" customWidth="1"/>
    <col min="3092" max="3092" width="8.44140625" style="6" customWidth="1"/>
    <col min="3093" max="3093" width="3.44140625" style="6" customWidth="1"/>
    <col min="3094" max="3094" width="8.44140625" style="6" customWidth="1"/>
    <col min="3095" max="3095" width="3.44140625" style="6" customWidth="1"/>
    <col min="3096" max="3333" width="7.6640625" style="6"/>
    <col min="3334" max="3334" width="2.6640625" style="6" customWidth="1"/>
    <col min="3335" max="3335" width="22.6640625" style="6" customWidth="1"/>
    <col min="3336" max="3336" width="8.44140625" style="6" customWidth="1"/>
    <col min="3337" max="3337" width="2.88671875" style="6" customWidth="1"/>
    <col min="3338" max="3338" width="8.44140625" style="6" customWidth="1"/>
    <col min="3339" max="3339" width="3.5546875" style="6" customWidth="1"/>
    <col min="3340" max="3340" width="8.44140625" style="6" customWidth="1"/>
    <col min="3341" max="3341" width="3.5546875" style="6" customWidth="1"/>
    <col min="3342" max="3342" width="8.44140625" style="6" customWidth="1"/>
    <col min="3343" max="3343" width="3.5546875" style="6" customWidth="1"/>
    <col min="3344" max="3344" width="8.44140625" style="6" customWidth="1"/>
    <col min="3345" max="3345" width="5.109375" style="6" customWidth="1"/>
    <col min="3346" max="3346" width="8.44140625" style="6" customWidth="1"/>
    <col min="3347" max="3347" width="3.44140625" style="6" customWidth="1"/>
    <col min="3348" max="3348" width="8.44140625" style="6" customWidth="1"/>
    <col min="3349" max="3349" width="3.44140625" style="6" customWidth="1"/>
    <col min="3350" max="3350" width="8.44140625" style="6" customWidth="1"/>
    <col min="3351" max="3351" width="3.44140625" style="6" customWidth="1"/>
    <col min="3352" max="3589" width="7.6640625" style="6"/>
    <col min="3590" max="3590" width="2.6640625" style="6" customWidth="1"/>
    <col min="3591" max="3591" width="22.6640625" style="6" customWidth="1"/>
    <col min="3592" max="3592" width="8.44140625" style="6" customWidth="1"/>
    <col min="3593" max="3593" width="2.88671875" style="6" customWidth="1"/>
    <col min="3594" max="3594" width="8.44140625" style="6" customWidth="1"/>
    <col min="3595" max="3595" width="3.5546875" style="6" customWidth="1"/>
    <col min="3596" max="3596" width="8.44140625" style="6" customWidth="1"/>
    <col min="3597" max="3597" width="3.5546875" style="6" customWidth="1"/>
    <col min="3598" max="3598" width="8.44140625" style="6" customWidth="1"/>
    <col min="3599" max="3599" width="3.5546875" style="6" customWidth="1"/>
    <col min="3600" max="3600" width="8.44140625" style="6" customWidth="1"/>
    <col min="3601" max="3601" width="5.109375" style="6" customWidth="1"/>
    <col min="3602" max="3602" width="8.44140625" style="6" customWidth="1"/>
    <col min="3603" max="3603" width="3.44140625" style="6" customWidth="1"/>
    <col min="3604" max="3604" width="8.44140625" style="6" customWidth="1"/>
    <col min="3605" max="3605" width="3.44140625" style="6" customWidth="1"/>
    <col min="3606" max="3606" width="8.44140625" style="6" customWidth="1"/>
    <col min="3607" max="3607" width="3.44140625" style="6" customWidth="1"/>
    <col min="3608" max="3845" width="7.6640625" style="6"/>
    <col min="3846" max="3846" width="2.6640625" style="6" customWidth="1"/>
    <col min="3847" max="3847" width="22.6640625" style="6" customWidth="1"/>
    <col min="3848" max="3848" width="8.44140625" style="6" customWidth="1"/>
    <col min="3849" max="3849" width="2.88671875" style="6" customWidth="1"/>
    <col min="3850" max="3850" width="8.44140625" style="6" customWidth="1"/>
    <col min="3851" max="3851" width="3.5546875" style="6" customWidth="1"/>
    <col min="3852" max="3852" width="8.44140625" style="6" customWidth="1"/>
    <col min="3853" max="3853" width="3.5546875" style="6" customWidth="1"/>
    <col min="3854" max="3854" width="8.44140625" style="6" customWidth="1"/>
    <col min="3855" max="3855" width="3.5546875" style="6" customWidth="1"/>
    <col min="3856" max="3856" width="8.44140625" style="6" customWidth="1"/>
    <col min="3857" max="3857" width="5.109375" style="6" customWidth="1"/>
    <col min="3858" max="3858" width="8.44140625" style="6" customWidth="1"/>
    <col min="3859" max="3859" width="3.44140625" style="6" customWidth="1"/>
    <col min="3860" max="3860" width="8.44140625" style="6" customWidth="1"/>
    <col min="3861" max="3861" width="3.44140625" style="6" customWidth="1"/>
    <col min="3862" max="3862" width="8.44140625" style="6" customWidth="1"/>
    <col min="3863" max="3863" width="3.44140625" style="6" customWidth="1"/>
    <col min="3864" max="4101" width="7.6640625" style="6"/>
    <col min="4102" max="4102" width="2.6640625" style="6" customWidth="1"/>
    <col min="4103" max="4103" width="22.6640625" style="6" customWidth="1"/>
    <col min="4104" max="4104" width="8.44140625" style="6" customWidth="1"/>
    <col min="4105" max="4105" width="2.88671875" style="6" customWidth="1"/>
    <col min="4106" max="4106" width="8.44140625" style="6" customWidth="1"/>
    <col min="4107" max="4107" width="3.5546875" style="6" customWidth="1"/>
    <col min="4108" max="4108" width="8.44140625" style="6" customWidth="1"/>
    <col min="4109" max="4109" width="3.5546875" style="6" customWidth="1"/>
    <col min="4110" max="4110" width="8.44140625" style="6" customWidth="1"/>
    <col min="4111" max="4111" width="3.5546875" style="6" customWidth="1"/>
    <col min="4112" max="4112" width="8.44140625" style="6" customWidth="1"/>
    <col min="4113" max="4113" width="5.109375" style="6" customWidth="1"/>
    <col min="4114" max="4114" width="8.44140625" style="6" customWidth="1"/>
    <col min="4115" max="4115" width="3.44140625" style="6" customWidth="1"/>
    <col min="4116" max="4116" width="8.44140625" style="6" customWidth="1"/>
    <col min="4117" max="4117" width="3.44140625" style="6" customWidth="1"/>
    <col min="4118" max="4118" width="8.44140625" style="6" customWidth="1"/>
    <col min="4119" max="4119" width="3.44140625" style="6" customWidth="1"/>
    <col min="4120" max="4357" width="7.6640625" style="6"/>
    <col min="4358" max="4358" width="2.6640625" style="6" customWidth="1"/>
    <col min="4359" max="4359" width="22.6640625" style="6" customWidth="1"/>
    <col min="4360" max="4360" width="8.44140625" style="6" customWidth="1"/>
    <col min="4361" max="4361" width="2.88671875" style="6" customWidth="1"/>
    <col min="4362" max="4362" width="8.44140625" style="6" customWidth="1"/>
    <col min="4363" max="4363" width="3.5546875" style="6" customWidth="1"/>
    <col min="4364" max="4364" width="8.44140625" style="6" customWidth="1"/>
    <col min="4365" max="4365" width="3.5546875" style="6" customWidth="1"/>
    <col min="4366" max="4366" width="8.44140625" style="6" customWidth="1"/>
    <col min="4367" max="4367" width="3.5546875" style="6" customWidth="1"/>
    <col min="4368" max="4368" width="8.44140625" style="6" customWidth="1"/>
    <col min="4369" max="4369" width="5.109375" style="6" customWidth="1"/>
    <col min="4370" max="4370" width="8.44140625" style="6" customWidth="1"/>
    <col min="4371" max="4371" width="3.44140625" style="6" customWidth="1"/>
    <col min="4372" max="4372" width="8.44140625" style="6" customWidth="1"/>
    <col min="4373" max="4373" width="3.44140625" style="6" customWidth="1"/>
    <col min="4374" max="4374" width="8.44140625" style="6" customWidth="1"/>
    <col min="4375" max="4375" width="3.44140625" style="6" customWidth="1"/>
    <col min="4376" max="4613" width="7.6640625" style="6"/>
    <col min="4614" max="4614" width="2.6640625" style="6" customWidth="1"/>
    <col min="4615" max="4615" width="22.6640625" style="6" customWidth="1"/>
    <col min="4616" max="4616" width="8.44140625" style="6" customWidth="1"/>
    <col min="4617" max="4617" width="2.88671875" style="6" customWidth="1"/>
    <col min="4618" max="4618" width="8.44140625" style="6" customWidth="1"/>
    <col min="4619" max="4619" width="3.5546875" style="6" customWidth="1"/>
    <col min="4620" max="4620" width="8.44140625" style="6" customWidth="1"/>
    <col min="4621" max="4621" width="3.5546875" style="6" customWidth="1"/>
    <col min="4622" max="4622" width="8.44140625" style="6" customWidth="1"/>
    <col min="4623" max="4623" width="3.5546875" style="6" customWidth="1"/>
    <col min="4624" max="4624" width="8.44140625" style="6" customWidth="1"/>
    <col min="4625" max="4625" width="5.109375" style="6" customWidth="1"/>
    <col min="4626" max="4626" width="8.44140625" style="6" customWidth="1"/>
    <col min="4627" max="4627" width="3.44140625" style="6" customWidth="1"/>
    <col min="4628" max="4628" width="8.44140625" style="6" customWidth="1"/>
    <col min="4629" max="4629" width="3.44140625" style="6" customWidth="1"/>
    <col min="4630" max="4630" width="8.44140625" style="6" customWidth="1"/>
    <col min="4631" max="4631" width="3.44140625" style="6" customWidth="1"/>
    <col min="4632" max="4869" width="7.6640625" style="6"/>
    <col min="4870" max="4870" width="2.6640625" style="6" customWidth="1"/>
    <col min="4871" max="4871" width="22.6640625" style="6" customWidth="1"/>
    <col min="4872" max="4872" width="8.44140625" style="6" customWidth="1"/>
    <col min="4873" max="4873" width="2.88671875" style="6" customWidth="1"/>
    <col min="4874" max="4874" width="8.44140625" style="6" customWidth="1"/>
    <col min="4875" max="4875" width="3.5546875" style="6" customWidth="1"/>
    <col min="4876" max="4876" width="8.44140625" style="6" customWidth="1"/>
    <col min="4877" max="4877" width="3.5546875" style="6" customWidth="1"/>
    <col min="4878" max="4878" width="8.44140625" style="6" customWidth="1"/>
    <col min="4879" max="4879" width="3.5546875" style="6" customWidth="1"/>
    <col min="4880" max="4880" width="8.44140625" style="6" customWidth="1"/>
    <col min="4881" max="4881" width="5.109375" style="6" customWidth="1"/>
    <col min="4882" max="4882" width="8.44140625" style="6" customWidth="1"/>
    <col min="4883" max="4883" width="3.44140625" style="6" customWidth="1"/>
    <col min="4884" max="4884" width="8.44140625" style="6" customWidth="1"/>
    <col min="4885" max="4885" width="3.44140625" style="6" customWidth="1"/>
    <col min="4886" max="4886" width="8.44140625" style="6" customWidth="1"/>
    <col min="4887" max="4887" width="3.44140625" style="6" customWidth="1"/>
    <col min="4888" max="5125" width="7.6640625" style="6"/>
    <col min="5126" max="5126" width="2.6640625" style="6" customWidth="1"/>
    <col min="5127" max="5127" width="22.6640625" style="6" customWidth="1"/>
    <col min="5128" max="5128" width="8.44140625" style="6" customWidth="1"/>
    <col min="5129" max="5129" width="2.88671875" style="6" customWidth="1"/>
    <col min="5130" max="5130" width="8.44140625" style="6" customWidth="1"/>
    <col min="5131" max="5131" width="3.5546875" style="6" customWidth="1"/>
    <col min="5132" max="5132" width="8.44140625" style="6" customWidth="1"/>
    <col min="5133" max="5133" width="3.5546875" style="6" customWidth="1"/>
    <col min="5134" max="5134" width="8.44140625" style="6" customWidth="1"/>
    <col min="5135" max="5135" width="3.5546875" style="6" customWidth="1"/>
    <col min="5136" max="5136" width="8.44140625" style="6" customWidth="1"/>
    <col min="5137" max="5137" width="5.109375" style="6" customWidth="1"/>
    <col min="5138" max="5138" width="8.44140625" style="6" customWidth="1"/>
    <col min="5139" max="5139" width="3.44140625" style="6" customWidth="1"/>
    <col min="5140" max="5140" width="8.44140625" style="6" customWidth="1"/>
    <col min="5141" max="5141" width="3.44140625" style="6" customWidth="1"/>
    <col min="5142" max="5142" width="8.44140625" style="6" customWidth="1"/>
    <col min="5143" max="5143" width="3.44140625" style="6" customWidth="1"/>
    <col min="5144" max="5381" width="7.6640625" style="6"/>
    <col min="5382" max="5382" width="2.6640625" style="6" customWidth="1"/>
    <col min="5383" max="5383" width="22.6640625" style="6" customWidth="1"/>
    <col min="5384" max="5384" width="8.44140625" style="6" customWidth="1"/>
    <col min="5385" max="5385" width="2.88671875" style="6" customWidth="1"/>
    <col min="5386" max="5386" width="8.44140625" style="6" customWidth="1"/>
    <col min="5387" max="5387" width="3.5546875" style="6" customWidth="1"/>
    <col min="5388" max="5388" width="8.44140625" style="6" customWidth="1"/>
    <col min="5389" max="5389" width="3.5546875" style="6" customWidth="1"/>
    <col min="5390" max="5390" width="8.44140625" style="6" customWidth="1"/>
    <col min="5391" max="5391" width="3.5546875" style="6" customWidth="1"/>
    <col min="5392" max="5392" width="8.44140625" style="6" customWidth="1"/>
    <col min="5393" max="5393" width="5.109375" style="6" customWidth="1"/>
    <col min="5394" max="5394" width="8.44140625" style="6" customWidth="1"/>
    <col min="5395" max="5395" width="3.44140625" style="6" customWidth="1"/>
    <col min="5396" max="5396" width="8.44140625" style="6" customWidth="1"/>
    <col min="5397" max="5397" width="3.44140625" style="6" customWidth="1"/>
    <col min="5398" max="5398" width="8.44140625" style="6" customWidth="1"/>
    <col min="5399" max="5399" width="3.44140625" style="6" customWidth="1"/>
    <col min="5400" max="5637" width="7.6640625" style="6"/>
    <col min="5638" max="5638" width="2.6640625" style="6" customWidth="1"/>
    <col min="5639" max="5639" width="22.6640625" style="6" customWidth="1"/>
    <col min="5640" max="5640" width="8.44140625" style="6" customWidth="1"/>
    <col min="5641" max="5641" width="2.88671875" style="6" customWidth="1"/>
    <col min="5642" max="5642" width="8.44140625" style="6" customWidth="1"/>
    <col min="5643" max="5643" width="3.5546875" style="6" customWidth="1"/>
    <col min="5644" max="5644" width="8.44140625" style="6" customWidth="1"/>
    <col min="5645" max="5645" width="3.5546875" style="6" customWidth="1"/>
    <col min="5646" max="5646" width="8.44140625" style="6" customWidth="1"/>
    <col min="5647" max="5647" width="3.5546875" style="6" customWidth="1"/>
    <col min="5648" max="5648" width="8.44140625" style="6" customWidth="1"/>
    <col min="5649" max="5649" width="5.109375" style="6" customWidth="1"/>
    <col min="5650" max="5650" width="8.44140625" style="6" customWidth="1"/>
    <col min="5651" max="5651" width="3.44140625" style="6" customWidth="1"/>
    <col min="5652" max="5652" width="8.44140625" style="6" customWidth="1"/>
    <col min="5653" max="5653" width="3.44140625" style="6" customWidth="1"/>
    <col min="5654" max="5654" width="8.44140625" style="6" customWidth="1"/>
    <col min="5655" max="5655" width="3.44140625" style="6" customWidth="1"/>
    <col min="5656" max="5893" width="7.6640625" style="6"/>
    <col min="5894" max="5894" width="2.6640625" style="6" customWidth="1"/>
    <col min="5895" max="5895" width="22.6640625" style="6" customWidth="1"/>
    <col min="5896" max="5896" width="8.44140625" style="6" customWidth="1"/>
    <col min="5897" max="5897" width="2.88671875" style="6" customWidth="1"/>
    <col min="5898" max="5898" width="8.44140625" style="6" customWidth="1"/>
    <col min="5899" max="5899" width="3.5546875" style="6" customWidth="1"/>
    <col min="5900" max="5900" width="8.44140625" style="6" customWidth="1"/>
    <col min="5901" max="5901" width="3.5546875" style="6" customWidth="1"/>
    <col min="5902" max="5902" width="8.44140625" style="6" customWidth="1"/>
    <col min="5903" max="5903" width="3.5546875" style="6" customWidth="1"/>
    <col min="5904" max="5904" width="8.44140625" style="6" customWidth="1"/>
    <col min="5905" max="5905" width="5.109375" style="6" customWidth="1"/>
    <col min="5906" max="5906" width="8.44140625" style="6" customWidth="1"/>
    <col min="5907" max="5907" width="3.44140625" style="6" customWidth="1"/>
    <col min="5908" max="5908" width="8.44140625" style="6" customWidth="1"/>
    <col min="5909" max="5909" width="3.44140625" style="6" customWidth="1"/>
    <col min="5910" max="5910" width="8.44140625" style="6" customWidth="1"/>
    <col min="5911" max="5911" width="3.44140625" style="6" customWidth="1"/>
    <col min="5912" max="6149" width="7.6640625" style="6"/>
    <col min="6150" max="6150" width="2.6640625" style="6" customWidth="1"/>
    <col min="6151" max="6151" width="22.6640625" style="6" customWidth="1"/>
    <col min="6152" max="6152" width="8.44140625" style="6" customWidth="1"/>
    <col min="6153" max="6153" width="2.88671875" style="6" customWidth="1"/>
    <col min="6154" max="6154" width="8.44140625" style="6" customWidth="1"/>
    <col min="6155" max="6155" width="3.5546875" style="6" customWidth="1"/>
    <col min="6156" max="6156" width="8.44140625" style="6" customWidth="1"/>
    <col min="6157" max="6157" width="3.5546875" style="6" customWidth="1"/>
    <col min="6158" max="6158" width="8.44140625" style="6" customWidth="1"/>
    <col min="6159" max="6159" width="3.5546875" style="6" customWidth="1"/>
    <col min="6160" max="6160" width="8.44140625" style="6" customWidth="1"/>
    <col min="6161" max="6161" width="5.109375" style="6" customWidth="1"/>
    <col min="6162" max="6162" width="8.44140625" style="6" customWidth="1"/>
    <col min="6163" max="6163" width="3.44140625" style="6" customWidth="1"/>
    <col min="6164" max="6164" width="8.44140625" style="6" customWidth="1"/>
    <col min="6165" max="6165" width="3.44140625" style="6" customWidth="1"/>
    <col min="6166" max="6166" width="8.44140625" style="6" customWidth="1"/>
    <col min="6167" max="6167" width="3.44140625" style="6" customWidth="1"/>
    <col min="6168" max="6405" width="7.6640625" style="6"/>
    <col min="6406" max="6406" width="2.6640625" style="6" customWidth="1"/>
    <col min="6407" max="6407" width="22.6640625" style="6" customWidth="1"/>
    <col min="6408" max="6408" width="8.44140625" style="6" customWidth="1"/>
    <col min="6409" max="6409" width="2.88671875" style="6" customWidth="1"/>
    <col min="6410" max="6410" width="8.44140625" style="6" customWidth="1"/>
    <col min="6411" max="6411" width="3.5546875" style="6" customWidth="1"/>
    <col min="6412" max="6412" width="8.44140625" style="6" customWidth="1"/>
    <col min="6413" max="6413" width="3.5546875" style="6" customWidth="1"/>
    <col min="6414" max="6414" width="8.44140625" style="6" customWidth="1"/>
    <col min="6415" max="6415" width="3.5546875" style="6" customWidth="1"/>
    <col min="6416" max="6416" width="8.44140625" style="6" customWidth="1"/>
    <col min="6417" max="6417" width="5.109375" style="6" customWidth="1"/>
    <col min="6418" max="6418" width="8.44140625" style="6" customWidth="1"/>
    <col min="6419" max="6419" width="3.44140625" style="6" customWidth="1"/>
    <col min="6420" max="6420" width="8.44140625" style="6" customWidth="1"/>
    <col min="6421" max="6421" width="3.44140625" style="6" customWidth="1"/>
    <col min="6422" max="6422" width="8.44140625" style="6" customWidth="1"/>
    <col min="6423" max="6423" width="3.44140625" style="6" customWidth="1"/>
    <col min="6424" max="6661" width="7.6640625" style="6"/>
    <col min="6662" max="6662" width="2.6640625" style="6" customWidth="1"/>
    <col min="6663" max="6663" width="22.6640625" style="6" customWidth="1"/>
    <col min="6664" max="6664" width="8.44140625" style="6" customWidth="1"/>
    <col min="6665" max="6665" width="2.88671875" style="6" customWidth="1"/>
    <col min="6666" max="6666" width="8.44140625" style="6" customWidth="1"/>
    <col min="6667" max="6667" width="3.5546875" style="6" customWidth="1"/>
    <col min="6668" max="6668" width="8.44140625" style="6" customWidth="1"/>
    <col min="6669" max="6669" width="3.5546875" style="6" customWidth="1"/>
    <col min="6670" max="6670" width="8.44140625" style="6" customWidth="1"/>
    <col min="6671" max="6671" width="3.5546875" style="6" customWidth="1"/>
    <col min="6672" max="6672" width="8.44140625" style="6" customWidth="1"/>
    <col min="6673" max="6673" width="5.109375" style="6" customWidth="1"/>
    <col min="6674" max="6674" width="8.44140625" style="6" customWidth="1"/>
    <col min="6675" max="6675" width="3.44140625" style="6" customWidth="1"/>
    <col min="6676" max="6676" width="8.44140625" style="6" customWidth="1"/>
    <col min="6677" max="6677" width="3.44140625" style="6" customWidth="1"/>
    <col min="6678" max="6678" width="8.44140625" style="6" customWidth="1"/>
    <col min="6679" max="6679" width="3.44140625" style="6" customWidth="1"/>
    <col min="6680" max="6917" width="7.6640625" style="6"/>
    <col min="6918" max="6918" width="2.6640625" style="6" customWidth="1"/>
    <col min="6919" max="6919" width="22.6640625" style="6" customWidth="1"/>
    <col min="6920" max="6920" width="8.44140625" style="6" customWidth="1"/>
    <col min="6921" max="6921" width="2.88671875" style="6" customWidth="1"/>
    <col min="6922" max="6922" width="8.44140625" style="6" customWidth="1"/>
    <col min="6923" max="6923" width="3.5546875" style="6" customWidth="1"/>
    <col min="6924" max="6924" width="8.44140625" style="6" customWidth="1"/>
    <col min="6925" max="6925" width="3.5546875" style="6" customWidth="1"/>
    <col min="6926" max="6926" width="8.44140625" style="6" customWidth="1"/>
    <col min="6927" max="6927" width="3.5546875" style="6" customWidth="1"/>
    <col min="6928" max="6928" width="8.44140625" style="6" customWidth="1"/>
    <col min="6929" max="6929" width="5.109375" style="6" customWidth="1"/>
    <col min="6930" max="6930" width="8.44140625" style="6" customWidth="1"/>
    <col min="6931" max="6931" width="3.44140625" style="6" customWidth="1"/>
    <col min="6932" max="6932" width="8.44140625" style="6" customWidth="1"/>
    <col min="6933" max="6933" width="3.44140625" style="6" customWidth="1"/>
    <col min="6934" max="6934" width="8.44140625" style="6" customWidth="1"/>
    <col min="6935" max="6935" width="3.44140625" style="6" customWidth="1"/>
    <col min="6936" max="7173" width="7.6640625" style="6"/>
    <col min="7174" max="7174" width="2.6640625" style="6" customWidth="1"/>
    <col min="7175" max="7175" width="22.6640625" style="6" customWidth="1"/>
    <col min="7176" max="7176" width="8.44140625" style="6" customWidth="1"/>
    <col min="7177" max="7177" width="2.88671875" style="6" customWidth="1"/>
    <col min="7178" max="7178" width="8.44140625" style="6" customWidth="1"/>
    <col min="7179" max="7179" width="3.5546875" style="6" customWidth="1"/>
    <col min="7180" max="7180" width="8.44140625" style="6" customWidth="1"/>
    <col min="7181" max="7181" width="3.5546875" style="6" customWidth="1"/>
    <col min="7182" max="7182" width="8.44140625" style="6" customWidth="1"/>
    <col min="7183" max="7183" width="3.5546875" style="6" customWidth="1"/>
    <col min="7184" max="7184" width="8.44140625" style="6" customWidth="1"/>
    <col min="7185" max="7185" width="5.109375" style="6" customWidth="1"/>
    <col min="7186" max="7186" width="8.44140625" style="6" customWidth="1"/>
    <col min="7187" max="7187" width="3.44140625" style="6" customWidth="1"/>
    <col min="7188" max="7188" width="8.44140625" style="6" customWidth="1"/>
    <col min="7189" max="7189" width="3.44140625" style="6" customWidth="1"/>
    <col min="7190" max="7190" width="8.44140625" style="6" customWidth="1"/>
    <col min="7191" max="7191" width="3.44140625" style="6" customWidth="1"/>
    <col min="7192" max="7429" width="7.6640625" style="6"/>
    <col min="7430" max="7430" width="2.6640625" style="6" customWidth="1"/>
    <col min="7431" max="7431" width="22.6640625" style="6" customWidth="1"/>
    <col min="7432" max="7432" width="8.44140625" style="6" customWidth="1"/>
    <col min="7433" max="7433" width="2.88671875" style="6" customWidth="1"/>
    <col min="7434" max="7434" width="8.44140625" style="6" customWidth="1"/>
    <col min="7435" max="7435" width="3.5546875" style="6" customWidth="1"/>
    <col min="7436" max="7436" width="8.44140625" style="6" customWidth="1"/>
    <col min="7437" max="7437" width="3.5546875" style="6" customWidth="1"/>
    <col min="7438" max="7438" width="8.44140625" style="6" customWidth="1"/>
    <col min="7439" max="7439" width="3.5546875" style="6" customWidth="1"/>
    <col min="7440" max="7440" width="8.44140625" style="6" customWidth="1"/>
    <col min="7441" max="7441" width="5.109375" style="6" customWidth="1"/>
    <col min="7442" max="7442" width="8.44140625" style="6" customWidth="1"/>
    <col min="7443" max="7443" width="3.44140625" style="6" customWidth="1"/>
    <col min="7444" max="7444" width="8.44140625" style="6" customWidth="1"/>
    <col min="7445" max="7445" width="3.44140625" style="6" customWidth="1"/>
    <col min="7446" max="7446" width="8.44140625" style="6" customWidth="1"/>
    <col min="7447" max="7447" width="3.44140625" style="6" customWidth="1"/>
    <col min="7448" max="7685" width="7.6640625" style="6"/>
    <col min="7686" max="7686" width="2.6640625" style="6" customWidth="1"/>
    <col min="7687" max="7687" width="22.6640625" style="6" customWidth="1"/>
    <col min="7688" max="7688" width="8.44140625" style="6" customWidth="1"/>
    <col min="7689" max="7689" width="2.88671875" style="6" customWidth="1"/>
    <col min="7690" max="7690" width="8.44140625" style="6" customWidth="1"/>
    <col min="7691" max="7691" width="3.5546875" style="6" customWidth="1"/>
    <col min="7692" max="7692" width="8.44140625" style="6" customWidth="1"/>
    <col min="7693" max="7693" width="3.5546875" style="6" customWidth="1"/>
    <col min="7694" max="7694" width="8.44140625" style="6" customWidth="1"/>
    <col min="7695" max="7695" width="3.5546875" style="6" customWidth="1"/>
    <col min="7696" max="7696" width="8.44140625" style="6" customWidth="1"/>
    <col min="7697" max="7697" width="5.109375" style="6" customWidth="1"/>
    <col min="7698" max="7698" width="8.44140625" style="6" customWidth="1"/>
    <col min="7699" max="7699" width="3.44140625" style="6" customWidth="1"/>
    <col min="7700" max="7700" width="8.44140625" style="6" customWidth="1"/>
    <col min="7701" max="7701" width="3.44140625" style="6" customWidth="1"/>
    <col min="7702" max="7702" width="8.44140625" style="6" customWidth="1"/>
    <col min="7703" max="7703" width="3.44140625" style="6" customWidth="1"/>
    <col min="7704" max="7941" width="7.6640625" style="6"/>
    <col min="7942" max="7942" width="2.6640625" style="6" customWidth="1"/>
    <col min="7943" max="7943" width="22.6640625" style="6" customWidth="1"/>
    <col min="7944" max="7944" width="8.44140625" style="6" customWidth="1"/>
    <col min="7945" max="7945" width="2.88671875" style="6" customWidth="1"/>
    <col min="7946" max="7946" width="8.44140625" style="6" customWidth="1"/>
    <col min="7947" max="7947" width="3.5546875" style="6" customWidth="1"/>
    <col min="7948" max="7948" width="8.44140625" style="6" customWidth="1"/>
    <col min="7949" max="7949" width="3.5546875" style="6" customWidth="1"/>
    <col min="7950" max="7950" width="8.44140625" style="6" customWidth="1"/>
    <col min="7951" max="7951" width="3.5546875" style="6" customWidth="1"/>
    <col min="7952" max="7952" width="8.44140625" style="6" customWidth="1"/>
    <col min="7953" max="7953" width="5.109375" style="6" customWidth="1"/>
    <col min="7954" max="7954" width="8.44140625" style="6" customWidth="1"/>
    <col min="7955" max="7955" width="3.44140625" style="6" customWidth="1"/>
    <col min="7956" max="7956" width="8.44140625" style="6" customWidth="1"/>
    <col min="7957" max="7957" width="3.44140625" style="6" customWidth="1"/>
    <col min="7958" max="7958" width="8.44140625" style="6" customWidth="1"/>
    <col min="7959" max="7959" width="3.44140625" style="6" customWidth="1"/>
    <col min="7960" max="8197" width="7.6640625" style="6"/>
    <col min="8198" max="8198" width="2.6640625" style="6" customWidth="1"/>
    <col min="8199" max="8199" width="22.6640625" style="6" customWidth="1"/>
    <col min="8200" max="8200" width="8.44140625" style="6" customWidth="1"/>
    <col min="8201" max="8201" width="2.88671875" style="6" customWidth="1"/>
    <col min="8202" max="8202" width="8.44140625" style="6" customWidth="1"/>
    <col min="8203" max="8203" width="3.5546875" style="6" customWidth="1"/>
    <col min="8204" max="8204" width="8.44140625" style="6" customWidth="1"/>
    <col min="8205" max="8205" width="3.5546875" style="6" customWidth="1"/>
    <col min="8206" max="8206" width="8.44140625" style="6" customWidth="1"/>
    <col min="8207" max="8207" width="3.5546875" style="6" customWidth="1"/>
    <col min="8208" max="8208" width="8.44140625" style="6" customWidth="1"/>
    <col min="8209" max="8209" width="5.109375" style="6" customWidth="1"/>
    <col min="8210" max="8210" width="8.44140625" style="6" customWidth="1"/>
    <col min="8211" max="8211" width="3.44140625" style="6" customWidth="1"/>
    <col min="8212" max="8212" width="8.44140625" style="6" customWidth="1"/>
    <col min="8213" max="8213" width="3.44140625" style="6" customWidth="1"/>
    <col min="8214" max="8214" width="8.44140625" style="6" customWidth="1"/>
    <col min="8215" max="8215" width="3.44140625" style="6" customWidth="1"/>
    <col min="8216" max="8453" width="7.6640625" style="6"/>
    <col min="8454" max="8454" width="2.6640625" style="6" customWidth="1"/>
    <col min="8455" max="8455" width="22.6640625" style="6" customWidth="1"/>
    <col min="8456" max="8456" width="8.44140625" style="6" customWidth="1"/>
    <col min="8457" max="8457" width="2.88671875" style="6" customWidth="1"/>
    <col min="8458" max="8458" width="8.44140625" style="6" customWidth="1"/>
    <col min="8459" max="8459" width="3.5546875" style="6" customWidth="1"/>
    <col min="8460" max="8460" width="8.44140625" style="6" customWidth="1"/>
    <col min="8461" max="8461" width="3.5546875" style="6" customWidth="1"/>
    <col min="8462" max="8462" width="8.44140625" style="6" customWidth="1"/>
    <col min="8463" max="8463" width="3.5546875" style="6" customWidth="1"/>
    <col min="8464" max="8464" width="8.44140625" style="6" customWidth="1"/>
    <col min="8465" max="8465" width="5.109375" style="6" customWidth="1"/>
    <col min="8466" max="8466" width="8.44140625" style="6" customWidth="1"/>
    <col min="8467" max="8467" width="3.44140625" style="6" customWidth="1"/>
    <col min="8468" max="8468" width="8.44140625" style="6" customWidth="1"/>
    <col min="8469" max="8469" width="3.44140625" style="6" customWidth="1"/>
    <col min="8470" max="8470" width="8.44140625" style="6" customWidth="1"/>
    <col min="8471" max="8471" width="3.44140625" style="6" customWidth="1"/>
    <col min="8472" max="8709" width="7.6640625" style="6"/>
    <col min="8710" max="8710" width="2.6640625" style="6" customWidth="1"/>
    <col min="8711" max="8711" width="22.6640625" style="6" customWidth="1"/>
    <col min="8712" max="8712" width="8.44140625" style="6" customWidth="1"/>
    <col min="8713" max="8713" width="2.88671875" style="6" customWidth="1"/>
    <col min="8714" max="8714" width="8.44140625" style="6" customWidth="1"/>
    <col min="8715" max="8715" width="3.5546875" style="6" customWidth="1"/>
    <col min="8716" max="8716" width="8.44140625" style="6" customWidth="1"/>
    <col min="8717" max="8717" width="3.5546875" style="6" customWidth="1"/>
    <col min="8718" max="8718" width="8.44140625" style="6" customWidth="1"/>
    <col min="8719" max="8719" width="3.5546875" style="6" customWidth="1"/>
    <col min="8720" max="8720" width="8.44140625" style="6" customWidth="1"/>
    <col min="8721" max="8721" width="5.109375" style="6" customWidth="1"/>
    <col min="8722" max="8722" width="8.44140625" style="6" customWidth="1"/>
    <col min="8723" max="8723" width="3.44140625" style="6" customWidth="1"/>
    <col min="8724" max="8724" width="8.44140625" style="6" customWidth="1"/>
    <col min="8725" max="8725" width="3.44140625" style="6" customWidth="1"/>
    <col min="8726" max="8726" width="8.44140625" style="6" customWidth="1"/>
    <col min="8727" max="8727" width="3.44140625" style="6" customWidth="1"/>
    <col min="8728" max="8965" width="7.6640625" style="6"/>
    <col min="8966" max="8966" width="2.6640625" style="6" customWidth="1"/>
    <col min="8967" max="8967" width="22.6640625" style="6" customWidth="1"/>
    <col min="8968" max="8968" width="8.44140625" style="6" customWidth="1"/>
    <col min="8969" max="8969" width="2.88671875" style="6" customWidth="1"/>
    <col min="8970" max="8970" width="8.44140625" style="6" customWidth="1"/>
    <col min="8971" max="8971" width="3.5546875" style="6" customWidth="1"/>
    <col min="8972" max="8972" width="8.44140625" style="6" customWidth="1"/>
    <col min="8973" max="8973" width="3.5546875" style="6" customWidth="1"/>
    <col min="8974" max="8974" width="8.44140625" style="6" customWidth="1"/>
    <col min="8975" max="8975" width="3.5546875" style="6" customWidth="1"/>
    <col min="8976" max="8976" width="8.44140625" style="6" customWidth="1"/>
    <col min="8977" max="8977" width="5.109375" style="6" customWidth="1"/>
    <col min="8978" max="8978" width="8.44140625" style="6" customWidth="1"/>
    <col min="8979" max="8979" width="3.44140625" style="6" customWidth="1"/>
    <col min="8980" max="8980" width="8.44140625" style="6" customWidth="1"/>
    <col min="8981" max="8981" width="3.44140625" style="6" customWidth="1"/>
    <col min="8982" max="8982" width="8.44140625" style="6" customWidth="1"/>
    <col min="8983" max="8983" width="3.44140625" style="6" customWidth="1"/>
    <col min="8984" max="9221" width="7.6640625" style="6"/>
    <col min="9222" max="9222" width="2.6640625" style="6" customWidth="1"/>
    <col min="9223" max="9223" width="22.6640625" style="6" customWidth="1"/>
    <col min="9224" max="9224" width="8.44140625" style="6" customWidth="1"/>
    <col min="9225" max="9225" width="2.88671875" style="6" customWidth="1"/>
    <col min="9226" max="9226" width="8.44140625" style="6" customWidth="1"/>
    <col min="9227" max="9227" width="3.5546875" style="6" customWidth="1"/>
    <col min="9228" max="9228" width="8.44140625" style="6" customWidth="1"/>
    <col min="9229" max="9229" width="3.5546875" style="6" customWidth="1"/>
    <col min="9230" max="9230" width="8.44140625" style="6" customWidth="1"/>
    <col min="9231" max="9231" width="3.5546875" style="6" customWidth="1"/>
    <col min="9232" max="9232" width="8.44140625" style="6" customWidth="1"/>
    <col min="9233" max="9233" width="5.109375" style="6" customWidth="1"/>
    <col min="9234" max="9234" width="8.44140625" style="6" customWidth="1"/>
    <col min="9235" max="9235" width="3.44140625" style="6" customWidth="1"/>
    <col min="9236" max="9236" width="8.44140625" style="6" customWidth="1"/>
    <col min="9237" max="9237" width="3.44140625" style="6" customWidth="1"/>
    <col min="9238" max="9238" width="8.44140625" style="6" customWidth="1"/>
    <col min="9239" max="9239" width="3.44140625" style="6" customWidth="1"/>
    <col min="9240" max="9477" width="7.6640625" style="6"/>
    <col min="9478" max="9478" width="2.6640625" style="6" customWidth="1"/>
    <col min="9479" max="9479" width="22.6640625" style="6" customWidth="1"/>
    <col min="9480" max="9480" width="8.44140625" style="6" customWidth="1"/>
    <col min="9481" max="9481" width="2.88671875" style="6" customWidth="1"/>
    <col min="9482" max="9482" width="8.44140625" style="6" customWidth="1"/>
    <col min="9483" max="9483" width="3.5546875" style="6" customWidth="1"/>
    <col min="9484" max="9484" width="8.44140625" style="6" customWidth="1"/>
    <col min="9485" max="9485" width="3.5546875" style="6" customWidth="1"/>
    <col min="9486" max="9486" width="8.44140625" style="6" customWidth="1"/>
    <col min="9487" max="9487" width="3.5546875" style="6" customWidth="1"/>
    <col min="9488" max="9488" width="8.44140625" style="6" customWidth="1"/>
    <col min="9489" max="9489" width="5.109375" style="6" customWidth="1"/>
    <col min="9490" max="9490" width="8.44140625" style="6" customWidth="1"/>
    <col min="9491" max="9491" width="3.44140625" style="6" customWidth="1"/>
    <col min="9492" max="9492" width="8.44140625" style="6" customWidth="1"/>
    <col min="9493" max="9493" width="3.44140625" style="6" customWidth="1"/>
    <col min="9494" max="9494" width="8.44140625" style="6" customWidth="1"/>
    <col min="9495" max="9495" width="3.44140625" style="6" customWidth="1"/>
    <col min="9496" max="9733" width="7.6640625" style="6"/>
    <col min="9734" max="9734" width="2.6640625" style="6" customWidth="1"/>
    <col min="9735" max="9735" width="22.6640625" style="6" customWidth="1"/>
    <col min="9736" max="9736" width="8.44140625" style="6" customWidth="1"/>
    <col min="9737" max="9737" width="2.88671875" style="6" customWidth="1"/>
    <col min="9738" max="9738" width="8.44140625" style="6" customWidth="1"/>
    <col min="9739" max="9739" width="3.5546875" style="6" customWidth="1"/>
    <col min="9740" max="9740" width="8.44140625" style="6" customWidth="1"/>
    <col min="9741" max="9741" width="3.5546875" style="6" customWidth="1"/>
    <col min="9742" max="9742" width="8.44140625" style="6" customWidth="1"/>
    <col min="9743" max="9743" width="3.5546875" style="6" customWidth="1"/>
    <col min="9744" max="9744" width="8.44140625" style="6" customWidth="1"/>
    <col min="9745" max="9745" width="5.109375" style="6" customWidth="1"/>
    <col min="9746" max="9746" width="8.44140625" style="6" customWidth="1"/>
    <col min="9747" max="9747" width="3.44140625" style="6" customWidth="1"/>
    <col min="9748" max="9748" width="8.44140625" style="6" customWidth="1"/>
    <col min="9749" max="9749" width="3.44140625" style="6" customWidth="1"/>
    <col min="9750" max="9750" width="8.44140625" style="6" customWidth="1"/>
    <col min="9751" max="9751" width="3.44140625" style="6" customWidth="1"/>
    <col min="9752" max="9989" width="7.6640625" style="6"/>
    <col min="9990" max="9990" width="2.6640625" style="6" customWidth="1"/>
    <col min="9991" max="9991" width="22.6640625" style="6" customWidth="1"/>
    <col min="9992" max="9992" width="8.44140625" style="6" customWidth="1"/>
    <col min="9993" max="9993" width="2.88671875" style="6" customWidth="1"/>
    <col min="9994" max="9994" width="8.44140625" style="6" customWidth="1"/>
    <col min="9995" max="9995" width="3.5546875" style="6" customWidth="1"/>
    <col min="9996" max="9996" width="8.44140625" style="6" customWidth="1"/>
    <col min="9997" max="9997" width="3.5546875" style="6" customWidth="1"/>
    <col min="9998" max="9998" width="8.44140625" style="6" customWidth="1"/>
    <col min="9999" max="9999" width="3.5546875" style="6" customWidth="1"/>
    <col min="10000" max="10000" width="8.44140625" style="6" customWidth="1"/>
    <col min="10001" max="10001" width="5.109375" style="6" customWidth="1"/>
    <col min="10002" max="10002" width="8.44140625" style="6" customWidth="1"/>
    <col min="10003" max="10003" width="3.44140625" style="6" customWidth="1"/>
    <col min="10004" max="10004" width="8.44140625" style="6" customWidth="1"/>
    <col min="10005" max="10005" width="3.44140625" style="6" customWidth="1"/>
    <col min="10006" max="10006" width="8.44140625" style="6" customWidth="1"/>
    <col min="10007" max="10007" width="3.44140625" style="6" customWidth="1"/>
    <col min="10008" max="10245" width="7.6640625" style="6"/>
    <col min="10246" max="10246" width="2.6640625" style="6" customWidth="1"/>
    <col min="10247" max="10247" width="22.6640625" style="6" customWidth="1"/>
    <col min="10248" max="10248" width="8.44140625" style="6" customWidth="1"/>
    <col min="10249" max="10249" width="2.88671875" style="6" customWidth="1"/>
    <col min="10250" max="10250" width="8.44140625" style="6" customWidth="1"/>
    <col min="10251" max="10251" width="3.5546875" style="6" customWidth="1"/>
    <col min="10252" max="10252" width="8.44140625" style="6" customWidth="1"/>
    <col min="10253" max="10253" width="3.5546875" style="6" customWidth="1"/>
    <col min="10254" max="10254" width="8.44140625" style="6" customWidth="1"/>
    <col min="10255" max="10255" width="3.5546875" style="6" customWidth="1"/>
    <col min="10256" max="10256" width="8.44140625" style="6" customWidth="1"/>
    <col min="10257" max="10257" width="5.109375" style="6" customWidth="1"/>
    <col min="10258" max="10258" width="8.44140625" style="6" customWidth="1"/>
    <col min="10259" max="10259" width="3.44140625" style="6" customWidth="1"/>
    <col min="10260" max="10260" width="8.44140625" style="6" customWidth="1"/>
    <col min="10261" max="10261" width="3.44140625" style="6" customWidth="1"/>
    <col min="10262" max="10262" width="8.44140625" style="6" customWidth="1"/>
    <col min="10263" max="10263" width="3.44140625" style="6" customWidth="1"/>
    <col min="10264" max="10501" width="7.6640625" style="6"/>
    <col min="10502" max="10502" width="2.6640625" style="6" customWidth="1"/>
    <col min="10503" max="10503" width="22.6640625" style="6" customWidth="1"/>
    <col min="10504" max="10504" width="8.44140625" style="6" customWidth="1"/>
    <col min="10505" max="10505" width="2.88671875" style="6" customWidth="1"/>
    <col min="10506" max="10506" width="8.44140625" style="6" customWidth="1"/>
    <col min="10507" max="10507" width="3.5546875" style="6" customWidth="1"/>
    <col min="10508" max="10508" width="8.44140625" style="6" customWidth="1"/>
    <col min="10509" max="10509" width="3.5546875" style="6" customWidth="1"/>
    <col min="10510" max="10510" width="8.44140625" style="6" customWidth="1"/>
    <col min="10511" max="10511" width="3.5546875" style="6" customWidth="1"/>
    <col min="10512" max="10512" width="8.44140625" style="6" customWidth="1"/>
    <col min="10513" max="10513" width="5.109375" style="6" customWidth="1"/>
    <col min="10514" max="10514" width="8.44140625" style="6" customWidth="1"/>
    <col min="10515" max="10515" width="3.44140625" style="6" customWidth="1"/>
    <col min="10516" max="10516" width="8.44140625" style="6" customWidth="1"/>
    <col min="10517" max="10517" width="3.44140625" style="6" customWidth="1"/>
    <col min="10518" max="10518" width="8.44140625" style="6" customWidth="1"/>
    <col min="10519" max="10519" width="3.44140625" style="6" customWidth="1"/>
    <col min="10520" max="10757" width="7.6640625" style="6"/>
    <col min="10758" max="10758" width="2.6640625" style="6" customWidth="1"/>
    <col min="10759" max="10759" width="22.6640625" style="6" customWidth="1"/>
    <col min="10760" max="10760" width="8.44140625" style="6" customWidth="1"/>
    <col min="10761" max="10761" width="2.88671875" style="6" customWidth="1"/>
    <col min="10762" max="10762" width="8.44140625" style="6" customWidth="1"/>
    <col min="10763" max="10763" width="3.5546875" style="6" customWidth="1"/>
    <col min="10764" max="10764" width="8.44140625" style="6" customWidth="1"/>
    <col min="10765" max="10765" width="3.5546875" style="6" customWidth="1"/>
    <col min="10766" max="10766" width="8.44140625" style="6" customWidth="1"/>
    <col min="10767" max="10767" width="3.5546875" style="6" customWidth="1"/>
    <col min="10768" max="10768" width="8.44140625" style="6" customWidth="1"/>
    <col min="10769" max="10769" width="5.109375" style="6" customWidth="1"/>
    <col min="10770" max="10770" width="8.44140625" style="6" customWidth="1"/>
    <col min="10771" max="10771" width="3.44140625" style="6" customWidth="1"/>
    <col min="10772" max="10772" width="8.44140625" style="6" customWidth="1"/>
    <col min="10773" max="10773" width="3.44140625" style="6" customWidth="1"/>
    <col min="10774" max="10774" width="8.44140625" style="6" customWidth="1"/>
    <col min="10775" max="10775" width="3.44140625" style="6" customWidth="1"/>
    <col min="10776" max="11013" width="7.6640625" style="6"/>
    <col min="11014" max="11014" width="2.6640625" style="6" customWidth="1"/>
    <col min="11015" max="11015" width="22.6640625" style="6" customWidth="1"/>
    <col min="11016" max="11016" width="8.44140625" style="6" customWidth="1"/>
    <col min="11017" max="11017" width="2.88671875" style="6" customWidth="1"/>
    <col min="11018" max="11018" width="8.44140625" style="6" customWidth="1"/>
    <col min="11019" max="11019" width="3.5546875" style="6" customWidth="1"/>
    <col min="11020" max="11020" width="8.44140625" style="6" customWidth="1"/>
    <col min="11021" max="11021" width="3.5546875" style="6" customWidth="1"/>
    <col min="11022" max="11022" width="8.44140625" style="6" customWidth="1"/>
    <col min="11023" max="11023" width="3.5546875" style="6" customWidth="1"/>
    <col min="11024" max="11024" width="8.44140625" style="6" customWidth="1"/>
    <col min="11025" max="11025" width="5.109375" style="6" customWidth="1"/>
    <col min="11026" max="11026" width="8.44140625" style="6" customWidth="1"/>
    <col min="11027" max="11027" width="3.44140625" style="6" customWidth="1"/>
    <col min="11028" max="11028" width="8.44140625" style="6" customWidth="1"/>
    <col min="11029" max="11029" width="3.44140625" style="6" customWidth="1"/>
    <col min="11030" max="11030" width="8.44140625" style="6" customWidth="1"/>
    <col min="11031" max="11031" width="3.44140625" style="6" customWidth="1"/>
    <col min="11032" max="11269" width="7.6640625" style="6"/>
    <col min="11270" max="11270" width="2.6640625" style="6" customWidth="1"/>
    <col min="11271" max="11271" width="22.6640625" style="6" customWidth="1"/>
    <col min="11272" max="11272" width="8.44140625" style="6" customWidth="1"/>
    <col min="11273" max="11273" width="2.88671875" style="6" customWidth="1"/>
    <col min="11274" max="11274" width="8.44140625" style="6" customWidth="1"/>
    <col min="11275" max="11275" width="3.5546875" style="6" customWidth="1"/>
    <col min="11276" max="11276" width="8.44140625" style="6" customWidth="1"/>
    <col min="11277" max="11277" width="3.5546875" style="6" customWidth="1"/>
    <col min="11278" max="11278" width="8.44140625" style="6" customWidth="1"/>
    <col min="11279" max="11279" width="3.5546875" style="6" customWidth="1"/>
    <col min="11280" max="11280" width="8.44140625" style="6" customWidth="1"/>
    <col min="11281" max="11281" width="5.109375" style="6" customWidth="1"/>
    <col min="11282" max="11282" width="8.44140625" style="6" customWidth="1"/>
    <col min="11283" max="11283" width="3.44140625" style="6" customWidth="1"/>
    <col min="11284" max="11284" width="8.44140625" style="6" customWidth="1"/>
    <col min="11285" max="11285" width="3.44140625" style="6" customWidth="1"/>
    <col min="11286" max="11286" width="8.44140625" style="6" customWidth="1"/>
    <col min="11287" max="11287" width="3.44140625" style="6" customWidth="1"/>
    <col min="11288" max="11525" width="7.6640625" style="6"/>
    <col min="11526" max="11526" width="2.6640625" style="6" customWidth="1"/>
    <col min="11527" max="11527" width="22.6640625" style="6" customWidth="1"/>
    <col min="11528" max="11528" width="8.44140625" style="6" customWidth="1"/>
    <col min="11529" max="11529" width="2.88671875" style="6" customWidth="1"/>
    <col min="11530" max="11530" width="8.44140625" style="6" customWidth="1"/>
    <col min="11531" max="11531" width="3.5546875" style="6" customWidth="1"/>
    <col min="11532" max="11532" width="8.44140625" style="6" customWidth="1"/>
    <col min="11533" max="11533" width="3.5546875" style="6" customWidth="1"/>
    <col min="11534" max="11534" width="8.44140625" style="6" customWidth="1"/>
    <col min="11535" max="11535" width="3.5546875" style="6" customWidth="1"/>
    <col min="11536" max="11536" width="8.44140625" style="6" customWidth="1"/>
    <col min="11537" max="11537" width="5.109375" style="6" customWidth="1"/>
    <col min="11538" max="11538" width="8.44140625" style="6" customWidth="1"/>
    <col min="11539" max="11539" width="3.44140625" style="6" customWidth="1"/>
    <col min="11540" max="11540" width="8.44140625" style="6" customWidth="1"/>
    <col min="11541" max="11541" width="3.44140625" style="6" customWidth="1"/>
    <col min="11542" max="11542" width="8.44140625" style="6" customWidth="1"/>
    <col min="11543" max="11543" width="3.44140625" style="6" customWidth="1"/>
    <col min="11544" max="11781" width="7.6640625" style="6"/>
    <col min="11782" max="11782" width="2.6640625" style="6" customWidth="1"/>
    <col min="11783" max="11783" width="22.6640625" style="6" customWidth="1"/>
    <col min="11784" max="11784" width="8.44140625" style="6" customWidth="1"/>
    <col min="11785" max="11785" width="2.88671875" style="6" customWidth="1"/>
    <col min="11786" max="11786" width="8.44140625" style="6" customWidth="1"/>
    <col min="11787" max="11787" width="3.5546875" style="6" customWidth="1"/>
    <col min="11788" max="11788" width="8.44140625" style="6" customWidth="1"/>
    <col min="11789" max="11789" width="3.5546875" style="6" customWidth="1"/>
    <col min="11790" max="11790" width="8.44140625" style="6" customWidth="1"/>
    <col min="11791" max="11791" width="3.5546875" style="6" customWidth="1"/>
    <col min="11792" max="11792" width="8.44140625" style="6" customWidth="1"/>
    <col min="11793" max="11793" width="5.109375" style="6" customWidth="1"/>
    <col min="11794" max="11794" width="8.44140625" style="6" customWidth="1"/>
    <col min="11795" max="11795" width="3.44140625" style="6" customWidth="1"/>
    <col min="11796" max="11796" width="8.44140625" style="6" customWidth="1"/>
    <col min="11797" max="11797" width="3.44140625" style="6" customWidth="1"/>
    <col min="11798" max="11798" width="8.44140625" style="6" customWidth="1"/>
    <col min="11799" max="11799" width="3.44140625" style="6" customWidth="1"/>
    <col min="11800" max="12037" width="7.6640625" style="6"/>
    <col min="12038" max="12038" width="2.6640625" style="6" customWidth="1"/>
    <col min="12039" max="12039" width="22.6640625" style="6" customWidth="1"/>
    <col min="12040" max="12040" width="8.44140625" style="6" customWidth="1"/>
    <col min="12041" max="12041" width="2.88671875" style="6" customWidth="1"/>
    <col min="12042" max="12042" width="8.44140625" style="6" customWidth="1"/>
    <col min="12043" max="12043" width="3.5546875" style="6" customWidth="1"/>
    <col min="12044" max="12044" width="8.44140625" style="6" customWidth="1"/>
    <col min="12045" max="12045" width="3.5546875" style="6" customWidth="1"/>
    <col min="12046" max="12046" width="8.44140625" style="6" customWidth="1"/>
    <col min="12047" max="12047" width="3.5546875" style="6" customWidth="1"/>
    <col min="12048" max="12048" width="8.44140625" style="6" customWidth="1"/>
    <col min="12049" max="12049" width="5.109375" style="6" customWidth="1"/>
    <col min="12050" max="12050" width="8.44140625" style="6" customWidth="1"/>
    <col min="12051" max="12051" width="3.44140625" style="6" customWidth="1"/>
    <col min="12052" max="12052" width="8.44140625" style="6" customWidth="1"/>
    <col min="12053" max="12053" width="3.44140625" style="6" customWidth="1"/>
    <col min="12054" max="12054" width="8.44140625" style="6" customWidth="1"/>
    <col min="12055" max="12055" width="3.44140625" style="6" customWidth="1"/>
    <col min="12056" max="12293" width="7.6640625" style="6"/>
    <col min="12294" max="12294" width="2.6640625" style="6" customWidth="1"/>
    <col min="12295" max="12295" width="22.6640625" style="6" customWidth="1"/>
    <col min="12296" max="12296" width="8.44140625" style="6" customWidth="1"/>
    <col min="12297" max="12297" width="2.88671875" style="6" customWidth="1"/>
    <col min="12298" max="12298" width="8.44140625" style="6" customWidth="1"/>
    <col min="12299" max="12299" width="3.5546875" style="6" customWidth="1"/>
    <col min="12300" max="12300" width="8.44140625" style="6" customWidth="1"/>
    <col min="12301" max="12301" width="3.5546875" style="6" customWidth="1"/>
    <col min="12302" max="12302" width="8.44140625" style="6" customWidth="1"/>
    <col min="12303" max="12303" width="3.5546875" style="6" customWidth="1"/>
    <col min="12304" max="12304" width="8.44140625" style="6" customWidth="1"/>
    <col min="12305" max="12305" width="5.109375" style="6" customWidth="1"/>
    <col min="12306" max="12306" width="8.44140625" style="6" customWidth="1"/>
    <col min="12307" max="12307" width="3.44140625" style="6" customWidth="1"/>
    <col min="12308" max="12308" width="8.44140625" style="6" customWidth="1"/>
    <col min="12309" max="12309" width="3.44140625" style="6" customWidth="1"/>
    <col min="12310" max="12310" width="8.44140625" style="6" customWidth="1"/>
    <col min="12311" max="12311" width="3.44140625" style="6" customWidth="1"/>
    <col min="12312" max="12549" width="7.6640625" style="6"/>
    <col min="12550" max="12550" width="2.6640625" style="6" customWidth="1"/>
    <col min="12551" max="12551" width="22.6640625" style="6" customWidth="1"/>
    <col min="12552" max="12552" width="8.44140625" style="6" customWidth="1"/>
    <col min="12553" max="12553" width="2.88671875" style="6" customWidth="1"/>
    <col min="12554" max="12554" width="8.44140625" style="6" customWidth="1"/>
    <col min="12555" max="12555" width="3.5546875" style="6" customWidth="1"/>
    <col min="12556" max="12556" width="8.44140625" style="6" customWidth="1"/>
    <col min="12557" max="12557" width="3.5546875" style="6" customWidth="1"/>
    <col min="12558" max="12558" width="8.44140625" style="6" customWidth="1"/>
    <col min="12559" max="12559" width="3.5546875" style="6" customWidth="1"/>
    <col min="12560" max="12560" width="8.44140625" style="6" customWidth="1"/>
    <col min="12561" max="12561" width="5.109375" style="6" customWidth="1"/>
    <col min="12562" max="12562" width="8.44140625" style="6" customWidth="1"/>
    <col min="12563" max="12563" width="3.44140625" style="6" customWidth="1"/>
    <col min="12564" max="12564" width="8.44140625" style="6" customWidth="1"/>
    <col min="12565" max="12565" width="3.44140625" style="6" customWidth="1"/>
    <col min="12566" max="12566" width="8.44140625" style="6" customWidth="1"/>
    <col min="12567" max="12567" width="3.44140625" style="6" customWidth="1"/>
    <col min="12568" max="12805" width="7.6640625" style="6"/>
    <col min="12806" max="12806" width="2.6640625" style="6" customWidth="1"/>
    <col min="12807" max="12807" width="22.6640625" style="6" customWidth="1"/>
    <col min="12808" max="12808" width="8.44140625" style="6" customWidth="1"/>
    <col min="12809" max="12809" width="2.88671875" style="6" customWidth="1"/>
    <col min="12810" max="12810" width="8.44140625" style="6" customWidth="1"/>
    <col min="12811" max="12811" width="3.5546875" style="6" customWidth="1"/>
    <col min="12812" max="12812" width="8.44140625" style="6" customWidth="1"/>
    <col min="12813" max="12813" width="3.5546875" style="6" customWidth="1"/>
    <col min="12814" max="12814" width="8.44140625" style="6" customWidth="1"/>
    <col min="12815" max="12815" width="3.5546875" style="6" customWidth="1"/>
    <col min="12816" max="12816" width="8.44140625" style="6" customWidth="1"/>
    <col min="12817" max="12817" width="5.109375" style="6" customWidth="1"/>
    <col min="12818" max="12818" width="8.44140625" style="6" customWidth="1"/>
    <col min="12819" max="12819" width="3.44140625" style="6" customWidth="1"/>
    <col min="12820" max="12820" width="8.44140625" style="6" customWidth="1"/>
    <col min="12821" max="12821" width="3.44140625" style="6" customWidth="1"/>
    <col min="12822" max="12822" width="8.44140625" style="6" customWidth="1"/>
    <col min="12823" max="12823" width="3.44140625" style="6" customWidth="1"/>
    <col min="12824" max="13061" width="7.6640625" style="6"/>
    <col min="13062" max="13062" width="2.6640625" style="6" customWidth="1"/>
    <col min="13063" max="13063" width="22.6640625" style="6" customWidth="1"/>
    <col min="13064" max="13064" width="8.44140625" style="6" customWidth="1"/>
    <col min="13065" max="13065" width="2.88671875" style="6" customWidth="1"/>
    <col min="13066" max="13066" width="8.44140625" style="6" customWidth="1"/>
    <col min="13067" max="13067" width="3.5546875" style="6" customWidth="1"/>
    <col min="13068" max="13068" width="8.44140625" style="6" customWidth="1"/>
    <col min="13069" max="13069" width="3.5546875" style="6" customWidth="1"/>
    <col min="13070" max="13070" width="8.44140625" style="6" customWidth="1"/>
    <col min="13071" max="13071" width="3.5546875" style="6" customWidth="1"/>
    <col min="13072" max="13072" width="8.44140625" style="6" customWidth="1"/>
    <col min="13073" max="13073" width="5.109375" style="6" customWidth="1"/>
    <col min="13074" max="13074" width="8.44140625" style="6" customWidth="1"/>
    <col min="13075" max="13075" width="3.44140625" style="6" customWidth="1"/>
    <col min="13076" max="13076" width="8.44140625" style="6" customWidth="1"/>
    <col min="13077" max="13077" width="3.44140625" style="6" customWidth="1"/>
    <col min="13078" max="13078" width="8.44140625" style="6" customWidth="1"/>
    <col min="13079" max="13079" width="3.44140625" style="6" customWidth="1"/>
    <col min="13080" max="13317" width="7.6640625" style="6"/>
    <col min="13318" max="13318" width="2.6640625" style="6" customWidth="1"/>
    <col min="13319" max="13319" width="22.6640625" style="6" customWidth="1"/>
    <col min="13320" max="13320" width="8.44140625" style="6" customWidth="1"/>
    <col min="13321" max="13321" width="2.88671875" style="6" customWidth="1"/>
    <col min="13322" max="13322" width="8.44140625" style="6" customWidth="1"/>
    <col min="13323" max="13323" width="3.5546875" style="6" customWidth="1"/>
    <col min="13324" max="13324" width="8.44140625" style="6" customWidth="1"/>
    <col min="13325" max="13325" width="3.5546875" style="6" customWidth="1"/>
    <col min="13326" max="13326" width="8.44140625" style="6" customWidth="1"/>
    <col min="13327" max="13327" width="3.5546875" style="6" customWidth="1"/>
    <col min="13328" max="13328" width="8.44140625" style="6" customWidth="1"/>
    <col min="13329" max="13329" width="5.109375" style="6" customWidth="1"/>
    <col min="13330" max="13330" width="8.44140625" style="6" customWidth="1"/>
    <col min="13331" max="13331" width="3.44140625" style="6" customWidth="1"/>
    <col min="13332" max="13332" width="8.44140625" style="6" customWidth="1"/>
    <col min="13333" max="13333" width="3.44140625" style="6" customWidth="1"/>
    <col min="13334" max="13334" width="8.44140625" style="6" customWidth="1"/>
    <col min="13335" max="13335" width="3.44140625" style="6" customWidth="1"/>
    <col min="13336" max="13573" width="7.6640625" style="6"/>
    <col min="13574" max="13574" width="2.6640625" style="6" customWidth="1"/>
    <col min="13575" max="13575" width="22.6640625" style="6" customWidth="1"/>
    <col min="13576" max="13576" width="8.44140625" style="6" customWidth="1"/>
    <col min="13577" max="13577" width="2.88671875" style="6" customWidth="1"/>
    <col min="13578" max="13578" width="8.44140625" style="6" customWidth="1"/>
    <col min="13579" max="13579" width="3.5546875" style="6" customWidth="1"/>
    <col min="13580" max="13580" width="8.44140625" style="6" customWidth="1"/>
    <col min="13581" max="13581" width="3.5546875" style="6" customWidth="1"/>
    <col min="13582" max="13582" width="8.44140625" style="6" customWidth="1"/>
    <col min="13583" max="13583" width="3.5546875" style="6" customWidth="1"/>
    <col min="13584" max="13584" width="8.44140625" style="6" customWidth="1"/>
    <col min="13585" max="13585" width="5.109375" style="6" customWidth="1"/>
    <col min="13586" max="13586" width="8.44140625" style="6" customWidth="1"/>
    <col min="13587" max="13587" width="3.44140625" style="6" customWidth="1"/>
    <col min="13588" max="13588" width="8.44140625" style="6" customWidth="1"/>
    <col min="13589" max="13589" width="3.44140625" style="6" customWidth="1"/>
    <col min="13590" max="13590" width="8.44140625" style="6" customWidth="1"/>
    <col min="13591" max="13591" width="3.44140625" style="6" customWidth="1"/>
    <col min="13592" max="13829" width="7.6640625" style="6"/>
    <col min="13830" max="13830" width="2.6640625" style="6" customWidth="1"/>
    <col min="13831" max="13831" width="22.6640625" style="6" customWidth="1"/>
    <col min="13832" max="13832" width="8.44140625" style="6" customWidth="1"/>
    <col min="13833" max="13833" width="2.88671875" style="6" customWidth="1"/>
    <col min="13834" max="13834" width="8.44140625" style="6" customWidth="1"/>
    <col min="13835" max="13835" width="3.5546875" style="6" customWidth="1"/>
    <col min="13836" max="13836" width="8.44140625" style="6" customWidth="1"/>
    <col min="13837" max="13837" width="3.5546875" style="6" customWidth="1"/>
    <col min="13838" max="13838" width="8.44140625" style="6" customWidth="1"/>
    <col min="13839" max="13839" width="3.5546875" style="6" customWidth="1"/>
    <col min="13840" max="13840" width="8.44140625" style="6" customWidth="1"/>
    <col min="13841" max="13841" width="5.109375" style="6" customWidth="1"/>
    <col min="13842" max="13842" width="8.44140625" style="6" customWidth="1"/>
    <col min="13843" max="13843" width="3.44140625" style="6" customWidth="1"/>
    <col min="13844" max="13844" width="8.44140625" style="6" customWidth="1"/>
    <col min="13845" max="13845" width="3.44140625" style="6" customWidth="1"/>
    <col min="13846" max="13846" width="8.44140625" style="6" customWidth="1"/>
    <col min="13847" max="13847" width="3.44140625" style="6" customWidth="1"/>
    <col min="13848" max="14085" width="7.6640625" style="6"/>
    <col min="14086" max="14086" width="2.6640625" style="6" customWidth="1"/>
    <col min="14087" max="14087" width="22.6640625" style="6" customWidth="1"/>
    <col min="14088" max="14088" width="8.44140625" style="6" customWidth="1"/>
    <col min="14089" max="14089" width="2.88671875" style="6" customWidth="1"/>
    <col min="14090" max="14090" width="8.44140625" style="6" customWidth="1"/>
    <col min="14091" max="14091" width="3.5546875" style="6" customWidth="1"/>
    <col min="14092" max="14092" width="8.44140625" style="6" customWidth="1"/>
    <col min="14093" max="14093" width="3.5546875" style="6" customWidth="1"/>
    <col min="14094" max="14094" width="8.44140625" style="6" customWidth="1"/>
    <col min="14095" max="14095" width="3.5546875" style="6" customWidth="1"/>
    <col min="14096" max="14096" width="8.44140625" style="6" customWidth="1"/>
    <col min="14097" max="14097" width="5.109375" style="6" customWidth="1"/>
    <col min="14098" max="14098" width="8.44140625" style="6" customWidth="1"/>
    <col min="14099" max="14099" width="3.44140625" style="6" customWidth="1"/>
    <col min="14100" max="14100" width="8.44140625" style="6" customWidth="1"/>
    <col min="14101" max="14101" width="3.44140625" style="6" customWidth="1"/>
    <col min="14102" max="14102" width="8.44140625" style="6" customWidth="1"/>
    <col min="14103" max="14103" width="3.44140625" style="6" customWidth="1"/>
    <col min="14104" max="14341" width="7.6640625" style="6"/>
    <col min="14342" max="14342" width="2.6640625" style="6" customWidth="1"/>
    <col min="14343" max="14343" width="22.6640625" style="6" customWidth="1"/>
    <col min="14344" max="14344" width="8.44140625" style="6" customWidth="1"/>
    <col min="14345" max="14345" width="2.88671875" style="6" customWidth="1"/>
    <col min="14346" max="14346" width="8.44140625" style="6" customWidth="1"/>
    <col min="14347" max="14347" width="3.5546875" style="6" customWidth="1"/>
    <col min="14348" max="14348" width="8.44140625" style="6" customWidth="1"/>
    <col min="14349" max="14349" width="3.5546875" style="6" customWidth="1"/>
    <col min="14350" max="14350" width="8.44140625" style="6" customWidth="1"/>
    <col min="14351" max="14351" width="3.5546875" style="6" customWidth="1"/>
    <col min="14352" max="14352" width="8.44140625" style="6" customWidth="1"/>
    <col min="14353" max="14353" width="5.109375" style="6" customWidth="1"/>
    <col min="14354" max="14354" width="8.44140625" style="6" customWidth="1"/>
    <col min="14355" max="14355" width="3.44140625" style="6" customWidth="1"/>
    <col min="14356" max="14356" width="8.44140625" style="6" customWidth="1"/>
    <col min="14357" max="14357" width="3.44140625" style="6" customWidth="1"/>
    <col min="14358" max="14358" width="8.44140625" style="6" customWidth="1"/>
    <col min="14359" max="14359" width="3.44140625" style="6" customWidth="1"/>
    <col min="14360" max="14597" width="7.6640625" style="6"/>
    <col min="14598" max="14598" width="2.6640625" style="6" customWidth="1"/>
    <col min="14599" max="14599" width="22.6640625" style="6" customWidth="1"/>
    <col min="14600" max="14600" width="8.44140625" style="6" customWidth="1"/>
    <col min="14601" max="14601" width="2.88671875" style="6" customWidth="1"/>
    <col min="14602" max="14602" width="8.44140625" style="6" customWidth="1"/>
    <col min="14603" max="14603" width="3.5546875" style="6" customWidth="1"/>
    <col min="14604" max="14604" width="8.44140625" style="6" customWidth="1"/>
    <col min="14605" max="14605" width="3.5546875" style="6" customWidth="1"/>
    <col min="14606" max="14606" width="8.44140625" style="6" customWidth="1"/>
    <col min="14607" max="14607" width="3.5546875" style="6" customWidth="1"/>
    <col min="14608" max="14608" width="8.44140625" style="6" customWidth="1"/>
    <col min="14609" max="14609" width="5.109375" style="6" customWidth="1"/>
    <col min="14610" max="14610" width="8.44140625" style="6" customWidth="1"/>
    <col min="14611" max="14611" width="3.44140625" style="6" customWidth="1"/>
    <col min="14612" max="14612" width="8.44140625" style="6" customWidth="1"/>
    <col min="14613" max="14613" width="3.44140625" style="6" customWidth="1"/>
    <col min="14614" max="14614" width="8.44140625" style="6" customWidth="1"/>
    <col min="14615" max="14615" width="3.44140625" style="6" customWidth="1"/>
    <col min="14616" max="14853" width="7.6640625" style="6"/>
    <col min="14854" max="14854" width="2.6640625" style="6" customWidth="1"/>
    <col min="14855" max="14855" width="22.6640625" style="6" customWidth="1"/>
    <col min="14856" max="14856" width="8.44140625" style="6" customWidth="1"/>
    <col min="14857" max="14857" width="2.88671875" style="6" customWidth="1"/>
    <col min="14858" max="14858" width="8.44140625" style="6" customWidth="1"/>
    <col min="14859" max="14859" width="3.5546875" style="6" customWidth="1"/>
    <col min="14860" max="14860" width="8.44140625" style="6" customWidth="1"/>
    <col min="14861" max="14861" width="3.5546875" style="6" customWidth="1"/>
    <col min="14862" max="14862" width="8.44140625" style="6" customWidth="1"/>
    <col min="14863" max="14863" width="3.5546875" style="6" customWidth="1"/>
    <col min="14864" max="14864" width="8.44140625" style="6" customWidth="1"/>
    <col min="14865" max="14865" width="5.109375" style="6" customWidth="1"/>
    <col min="14866" max="14866" width="8.44140625" style="6" customWidth="1"/>
    <col min="14867" max="14867" width="3.44140625" style="6" customWidth="1"/>
    <col min="14868" max="14868" width="8.44140625" style="6" customWidth="1"/>
    <col min="14869" max="14869" width="3.44140625" style="6" customWidth="1"/>
    <col min="14870" max="14870" width="8.44140625" style="6" customWidth="1"/>
    <col min="14871" max="14871" width="3.44140625" style="6" customWidth="1"/>
    <col min="14872" max="15109" width="7.6640625" style="6"/>
    <col min="15110" max="15110" width="2.6640625" style="6" customWidth="1"/>
    <col min="15111" max="15111" width="22.6640625" style="6" customWidth="1"/>
    <col min="15112" max="15112" width="8.44140625" style="6" customWidth="1"/>
    <col min="15113" max="15113" width="2.88671875" style="6" customWidth="1"/>
    <col min="15114" max="15114" width="8.44140625" style="6" customWidth="1"/>
    <col min="15115" max="15115" width="3.5546875" style="6" customWidth="1"/>
    <col min="15116" max="15116" width="8.44140625" style="6" customWidth="1"/>
    <col min="15117" max="15117" width="3.5546875" style="6" customWidth="1"/>
    <col min="15118" max="15118" width="8.44140625" style="6" customWidth="1"/>
    <col min="15119" max="15119" width="3.5546875" style="6" customWidth="1"/>
    <col min="15120" max="15120" width="8.44140625" style="6" customWidth="1"/>
    <col min="15121" max="15121" width="5.109375" style="6" customWidth="1"/>
    <col min="15122" max="15122" width="8.44140625" style="6" customWidth="1"/>
    <col min="15123" max="15123" width="3.44140625" style="6" customWidth="1"/>
    <col min="15124" max="15124" width="8.44140625" style="6" customWidth="1"/>
    <col min="15125" max="15125" width="3.44140625" style="6" customWidth="1"/>
    <col min="15126" max="15126" width="8.44140625" style="6" customWidth="1"/>
    <col min="15127" max="15127" width="3.44140625" style="6" customWidth="1"/>
    <col min="15128" max="15365" width="7.6640625" style="6"/>
    <col min="15366" max="15366" width="2.6640625" style="6" customWidth="1"/>
    <col min="15367" max="15367" width="22.6640625" style="6" customWidth="1"/>
    <col min="15368" max="15368" width="8.44140625" style="6" customWidth="1"/>
    <col min="15369" max="15369" width="2.88671875" style="6" customWidth="1"/>
    <col min="15370" max="15370" width="8.44140625" style="6" customWidth="1"/>
    <col min="15371" max="15371" width="3.5546875" style="6" customWidth="1"/>
    <col min="15372" max="15372" width="8.44140625" style="6" customWidth="1"/>
    <col min="15373" max="15373" width="3.5546875" style="6" customWidth="1"/>
    <col min="15374" max="15374" width="8.44140625" style="6" customWidth="1"/>
    <col min="15375" max="15375" width="3.5546875" style="6" customWidth="1"/>
    <col min="15376" max="15376" width="8.44140625" style="6" customWidth="1"/>
    <col min="15377" max="15377" width="5.109375" style="6" customWidth="1"/>
    <col min="15378" max="15378" width="8.44140625" style="6" customWidth="1"/>
    <col min="15379" max="15379" width="3.44140625" style="6" customWidth="1"/>
    <col min="15380" max="15380" width="8.44140625" style="6" customWidth="1"/>
    <col min="15381" max="15381" width="3.44140625" style="6" customWidth="1"/>
    <col min="15382" max="15382" width="8.44140625" style="6" customWidth="1"/>
    <col min="15383" max="15383" width="3.44140625" style="6" customWidth="1"/>
    <col min="15384" max="15621" width="7.6640625" style="6"/>
    <col min="15622" max="15622" width="2.6640625" style="6" customWidth="1"/>
    <col min="15623" max="15623" width="22.6640625" style="6" customWidth="1"/>
    <col min="15624" max="15624" width="8.44140625" style="6" customWidth="1"/>
    <col min="15625" max="15625" width="2.88671875" style="6" customWidth="1"/>
    <col min="15626" max="15626" width="8.44140625" style="6" customWidth="1"/>
    <col min="15627" max="15627" width="3.5546875" style="6" customWidth="1"/>
    <col min="15628" max="15628" width="8.44140625" style="6" customWidth="1"/>
    <col min="15629" max="15629" width="3.5546875" style="6" customWidth="1"/>
    <col min="15630" max="15630" width="8.44140625" style="6" customWidth="1"/>
    <col min="15631" max="15631" width="3.5546875" style="6" customWidth="1"/>
    <col min="15632" max="15632" width="8.44140625" style="6" customWidth="1"/>
    <col min="15633" max="15633" width="5.109375" style="6" customWidth="1"/>
    <col min="15634" max="15634" width="8.44140625" style="6" customWidth="1"/>
    <col min="15635" max="15635" width="3.44140625" style="6" customWidth="1"/>
    <col min="15636" max="15636" width="8.44140625" style="6" customWidth="1"/>
    <col min="15637" max="15637" width="3.44140625" style="6" customWidth="1"/>
    <col min="15638" max="15638" width="8.44140625" style="6" customWidth="1"/>
    <col min="15639" max="15639" width="3.44140625" style="6" customWidth="1"/>
    <col min="15640" max="15877" width="7.6640625" style="6"/>
    <col min="15878" max="15878" width="2.6640625" style="6" customWidth="1"/>
    <col min="15879" max="15879" width="22.6640625" style="6" customWidth="1"/>
    <col min="15880" max="15880" width="8.44140625" style="6" customWidth="1"/>
    <col min="15881" max="15881" width="2.88671875" style="6" customWidth="1"/>
    <col min="15882" max="15882" width="8.44140625" style="6" customWidth="1"/>
    <col min="15883" max="15883" width="3.5546875" style="6" customWidth="1"/>
    <col min="15884" max="15884" width="8.44140625" style="6" customWidth="1"/>
    <col min="15885" max="15885" width="3.5546875" style="6" customWidth="1"/>
    <col min="15886" max="15886" width="8.44140625" style="6" customWidth="1"/>
    <col min="15887" max="15887" width="3.5546875" style="6" customWidth="1"/>
    <col min="15888" max="15888" width="8.44140625" style="6" customWidth="1"/>
    <col min="15889" max="15889" width="5.109375" style="6" customWidth="1"/>
    <col min="15890" max="15890" width="8.44140625" style="6" customWidth="1"/>
    <col min="15891" max="15891" width="3.44140625" style="6" customWidth="1"/>
    <col min="15892" max="15892" width="8.44140625" style="6" customWidth="1"/>
    <col min="15893" max="15893" width="3.44140625" style="6" customWidth="1"/>
    <col min="15894" max="15894" width="8.44140625" style="6" customWidth="1"/>
    <col min="15895" max="15895" width="3.44140625" style="6" customWidth="1"/>
    <col min="15896" max="16133" width="7.6640625" style="6"/>
    <col min="16134" max="16134" width="2.6640625" style="6" customWidth="1"/>
    <col min="16135" max="16135" width="22.6640625" style="6" customWidth="1"/>
    <col min="16136" max="16136" width="8.44140625" style="6" customWidth="1"/>
    <col min="16137" max="16137" width="2.88671875" style="6" customWidth="1"/>
    <col min="16138" max="16138" width="8.44140625" style="6" customWidth="1"/>
    <col min="16139" max="16139" width="3.5546875" style="6" customWidth="1"/>
    <col min="16140" max="16140" width="8.44140625" style="6" customWidth="1"/>
    <col min="16141" max="16141" width="3.5546875" style="6" customWidth="1"/>
    <col min="16142" max="16142" width="8.44140625" style="6" customWidth="1"/>
    <col min="16143" max="16143" width="3.5546875" style="6" customWidth="1"/>
    <col min="16144" max="16144" width="8.44140625" style="6" customWidth="1"/>
    <col min="16145" max="16145" width="5.109375" style="6" customWidth="1"/>
    <col min="16146" max="16146" width="8.44140625" style="6" customWidth="1"/>
    <col min="16147" max="16147" width="3.44140625" style="6" customWidth="1"/>
    <col min="16148" max="16148" width="8.44140625" style="6" customWidth="1"/>
    <col min="16149" max="16149" width="3.44140625" style="6" customWidth="1"/>
    <col min="16150" max="16150" width="8.44140625" style="6" customWidth="1"/>
    <col min="16151" max="16151" width="3.44140625" style="6" customWidth="1"/>
    <col min="16152" max="16384" width="7.6640625" style="6"/>
  </cols>
  <sheetData>
    <row r="1" spans="2:45" ht="6" customHeight="1" x14ac:dyDescent="0.25"/>
    <row r="2" spans="2:45" ht="5.25" customHeight="1" x14ac:dyDescent="0.25">
      <c r="B2" s="7"/>
      <c r="C2" s="7"/>
      <c r="D2" s="8"/>
      <c r="E2" s="9"/>
      <c r="F2" s="8"/>
      <c r="G2" s="9"/>
      <c r="H2" s="10"/>
      <c r="I2" s="11"/>
      <c r="J2" s="10"/>
      <c r="K2" s="11"/>
      <c r="L2" s="10"/>
      <c r="M2" s="11"/>
      <c r="N2" s="10"/>
      <c r="O2" s="11"/>
      <c r="P2" s="8"/>
      <c r="Q2" s="9"/>
      <c r="R2" s="8"/>
      <c r="S2" s="9"/>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2:45" s="19" customFormat="1" ht="19.2" x14ac:dyDescent="0.35">
      <c r="B3" s="13" t="s">
        <v>0</v>
      </c>
      <c r="C3" s="13"/>
      <c r="D3" s="14"/>
      <c r="E3" s="15"/>
      <c r="F3" s="12"/>
      <c r="G3" s="16"/>
      <c r="H3" s="17"/>
      <c r="I3" s="18"/>
      <c r="J3" s="17"/>
      <c r="K3" s="18"/>
      <c r="L3" s="17"/>
      <c r="M3" s="18"/>
      <c r="N3" s="17"/>
      <c r="O3" s="18"/>
      <c r="P3" s="12"/>
      <c r="Q3" s="16"/>
      <c r="R3" s="12"/>
      <c r="S3" s="16"/>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2:45" s="19" customFormat="1" ht="8.25" customHeight="1" x14ac:dyDescent="0.25">
      <c r="B4" s="20"/>
      <c r="C4" s="20"/>
      <c r="D4" s="14"/>
      <c r="E4" s="15"/>
      <c r="F4" s="12"/>
      <c r="G4" s="16"/>
      <c r="H4" s="17"/>
      <c r="I4" s="18"/>
      <c r="J4" s="17"/>
      <c r="K4" s="18"/>
      <c r="L4" s="17"/>
      <c r="M4" s="18"/>
      <c r="N4" s="17"/>
      <c r="O4" s="18"/>
      <c r="P4" s="12"/>
      <c r="Q4" s="16"/>
      <c r="R4" s="12"/>
      <c r="S4" s="16"/>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2:45" s="19" customFormat="1" ht="16.8" x14ac:dyDescent="0.3">
      <c r="B5" s="21" t="s">
        <v>1</v>
      </c>
      <c r="C5" s="21"/>
      <c r="D5" s="14"/>
      <c r="E5" s="15"/>
      <c r="F5" s="12"/>
      <c r="G5" s="16"/>
      <c r="H5" s="17"/>
      <c r="I5" s="18"/>
      <c r="J5" s="17"/>
      <c r="K5" s="18"/>
      <c r="L5" s="17"/>
      <c r="M5" s="18"/>
      <c r="N5" s="17"/>
      <c r="O5" s="17"/>
      <c r="P5" s="12"/>
      <c r="Q5" s="16"/>
      <c r="R5" s="12"/>
      <c r="S5" s="16"/>
      <c r="T5" s="12"/>
      <c r="U5" s="12"/>
      <c r="V5" s="22" t="s">
        <v>122</v>
      </c>
      <c r="W5" s="12"/>
      <c r="X5" s="12"/>
      <c r="Y5" s="12"/>
      <c r="Z5" s="12"/>
      <c r="AA5" s="12"/>
      <c r="AB5" s="12"/>
      <c r="AC5" s="12"/>
      <c r="AD5" s="12"/>
      <c r="AE5" s="12"/>
      <c r="AF5" s="12"/>
      <c r="AG5" s="12"/>
      <c r="AH5" s="12"/>
      <c r="AI5" s="12"/>
      <c r="AJ5" s="12"/>
      <c r="AK5" s="12"/>
      <c r="AL5" s="12"/>
      <c r="AM5" s="12"/>
      <c r="AN5" s="12"/>
      <c r="AO5" s="12"/>
      <c r="AP5" s="12"/>
      <c r="AQ5" s="12"/>
      <c r="AR5" s="12"/>
      <c r="AS5" s="12"/>
    </row>
    <row r="6" spans="2:45" s="19" customFormat="1" x14ac:dyDescent="0.25">
      <c r="B6" s="23"/>
      <c r="C6" s="23"/>
      <c r="D6" s="24"/>
      <c r="E6" s="25"/>
      <c r="F6" s="8"/>
      <c r="G6" s="9"/>
      <c r="H6" s="10"/>
      <c r="I6" s="11"/>
      <c r="J6" s="10"/>
      <c r="K6" s="11"/>
      <c r="L6" s="10"/>
      <c r="M6" s="11"/>
      <c r="N6" s="10"/>
      <c r="O6" s="11"/>
      <c r="P6" s="8"/>
      <c r="Q6" s="9"/>
      <c r="R6" s="8"/>
      <c r="S6" s="9"/>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2:45" s="19" customFormat="1" ht="14.25" customHeight="1" x14ac:dyDescent="0.25">
      <c r="B7" s="26" t="s">
        <v>2</v>
      </c>
      <c r="C7" s="26"/>
      <c r="D7" s="26"/>
      <c r="E7" s="26"/>
      <c r="F7" s="26"/>
      <c r="G7" s="26"/>
      <c r="H7" s="26"/>
      <c r="I7" s="26"/>
      <c r="J7" s="111" t="s">
        <v>3</v>
      </c>
      <c r="K7" s="112"/>
      <c r="L7" s="112"/>
      <c r="M7" s="112"/>
      <c r="N7" s="113"/>
      <c r="O7" s="8"/>
      <c r="P7" s="8"/>
      <c r="Q7" s="9"/>
      <c r="R7" s="8"/>
      <c r="S7" s="9"/>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45" s="19" customFormat="1" ht="9.75" customHeight="1" thickBot="1" x14ac:dyDescent="0.3">
      <c r="B8" s="27"/>
      <c r="C8" s="27"/>
      <c r="D8" s="14"/>
      <c r="E8" s="28"/>
      <c r="F8" s="29"/>
      <c r="G8" s="30"/>
      <c r="H8" s="31"/>
      <c r="I8" s="32"/>
      <c r="J8" s="31"/>
      <c r="K8" s="32"/>
      <c r="L8" s="31"/>
      <c r="M8" s="32"/>
      <c r="N8" s="31"/>
      <c r="O8" s="32"/>
      <c r="P8" s="12"/>
      <c r="Q8" s="16"/>
      <c r="R8" s="12"/>
      <c r="S8" s="16"/>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2:45" s="19" customFormat="1" ht="13.2" x14ac:dyDescent="0.25">
      <c r="B9" s="8"/>
      <c r="C9" s="33"/>
      <c r="D9" s="34"/>
      <c r="E9" s="34"/>
      <c r="F9" s="34"/>
      <c r="G9" s="34"/>
      <c r="H9" s="34"/>
      <c r="I9" s="34"/>
      <c r="J9" s="34"/>
      <c r="K9" s="34"/>
      <c r="L9" s="34"/>
      <c r="M9" s="34"/>
      <c r="N9" s="34"/>
      <c r="O9" s="34"/>
      <c r="P9" s="34"/>
      <c r="Q9" s="34"/>
      <c r="R9" s="34"/>
      <c r="S9" s="34"/>
      <c r="T9" s="34"/>
      <c r="U9" s="34"/>
      <c r="V9" s="35"/>
      <c r="W9" s="12"/>
      <c r="X9" s="12"/>
      <c r="Y9" s="12"/>
      <c r="Z9" s="12"/>
      <c r="AA9" s="12"/>
      <c r="AB9" s="12"/>
      <c r="AC9" s="12"/>
      <c r="AD9" s="12"/>
      <c r="AE9" s="12"/>
      <c r="AF9" s="12"/>
      <c r="AG9" s="12"/>
      <c r="AH9" s="12"/>
      <c r="AI9" s="12"/>
      <c r="AJ9" s="12"/>
      <c r="AK9" s="12"/>
      <c r="AL9" s="12"/>
      <c r="AM9" s="12"/>
      <c r="AN9" s="12"/>
      <c r="AO9" s="12"/>
      <c r="AP9" s="12"/>
      <c r="AQ9" s="12"/>
      <c r="AR9" s="12"/>
      <c r="AS9" s="12"/>
    </row>
    <row r="10" spans="2:45" s="19" customFormat="1" ht="12" customHeight="1" x14ac:dyDescent="0.25">
      <c r="B10" s="8"/>
      <c r="C10" s="36"/>
      <c r="D10" s="37"/>
      <c r="E10" s="37"/>
      <c r="F10" s="37"/>
      <c r="G10" s="37"/>
      <c r="H10" s="37"/>
      <c r="I10" s="37"/>
      <c r="J10" s="37"/>
      <c r="K10" s="37"/>
      <c r="L10" s="37"/>
      <c r="M10" s="37"/>
      <c r="N10" s="37"/>
      <c r="O10" s="37"/>
      <c r="P10" s="37"/>
      <c r="Q10" s="37"/>
      <c r="R10" s="37"/>
      <c r="S10" s="37"/>
      <c r="T10" s="37"/>
      <c r="U10" s="37"/>
      <c r="V10" s="38"/>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2:45" s="19" customFormat="1" ht="12" customHeight="1" x14ac:dyDescent="0.25">
      <c r="B11" s="8"/>
      <c r="C11" s="36"/>
      <c r="D11" s="37"/>
      <c r="E11" s="37"/>
      <c r="F11" s="37"/>
      <c r="G11" s="37"/>
      <c r="H11" s="37"/>
      <c r="I11" s="37"/>
      <c r="J11" s="37"/>
      <c r="K11" s="37"/>
      <c r="L11" s="37"/>
      <c r="M11" s="37"/>
      <c r="N11" s="37"/>
      <c r="O11" s="37"/>
      <c r="P11" s="37"/>
      <c r="Q11" s="37"/>
      <c r="R11" s="37"/>
      <c r="S11" s="37"/>
      <c r="T11" s="37"/>
      <c r="U11" s="37"/>
      <c r="V11" s="38"/>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2:45" s="19" customFormat="1" ht="12" customHeight="1" x14ac:dyDescent="0.25">
      <c r="B12" s="8"/>
      <c r="C12" s="36"/>
      <c r="D12" s="37"/>
      <c r="E12" s="37"/>
      <c r="F12" s="37"/>
      <c r="G12" s="37"/>
      <c r="H12" s="37"/>
      <c r="I12" s="37"/>
      <c r="J12" s="37"/>
      <c r="K12" s="37"/>
      <c r="L12" s="37"/>
      <c r="M12" s="37"/>
      <c r="N12" s="37"/>
      <c r="O12" s="37"/>
      <c r="P12" s="37"/>
      <c r="Q12" s="37"/>
      <c r="R12" s="37"/>
      <c r="S12" s="37"/>
      <c r="T12" s="37"/>
      <c r="U12" s="37"/>
      <c r="V12" s="38"/>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45" s="19" customFormat="1" ht="12" customHeight="1" x14ac:dyDescent="0.25">
      <c r="B13" s="8"/>
      <c r="C13" s="36"/>
      <c r="D13" s="37"/>
      <c r="E13" s="37"/>
      <c r="F13" s="37"/>
      <c r="G13" s="37"/>
      <c r="H13" s="37"/>
      <c r="I13" s="37"/>
      <c r="J13" s="37"/>
      <c r="K13" s="37"/>
      <c r="L13" s="37"/>
      <c r="M13" s="37"/>
      <c r="N13" s="37"/>
      <c r="O13" s="37"/>
      <c r="P13" s="37"/>
      <c r="Q13" s="37"/>
      <c r="R13" s="37"/>
      <c r="S13" s="37"/>
      <c r="T13" s="37"/>
      <c r="U13" s="37"/>
      <c r="V13" s="38"/>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45" s="19" customFormat="1" ht="12" customHeight="1" x14ac:dyDescent="0.25">
      <c r="B14" s="8"/>
      <c r="C14" s="36"/>
      <c r="D14" s="37"/>
      <c r="E14" s="37"/>
      <c r="F14" s="37"/>
      <c r="G14" s="37"/>
      <c r="H14" s="37"/>
      <c r="I14" s="37"/>
      <c r="J14" s="37"/>
      <c r="K14" s="37"/>
      <c r="L14" s="37"/>
      <c r="M14" s="37"/>
      <c r="N14" s="37"/>
      <c r="O14" s="37"/>
      <c r="P14" s="37"/>
      <c r="Q14" s="37"/>
      <c r="R14" s="37"/>
      <c r="S14" s="37"/>
      <c r="T14" s="37"/>
      <c r="U14" s="37"/>
      <c r="V14" s="38"/>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2:45" s="19" customFormat="1" ht="12" customHeight="1" x14ac:dyDescent="0.25">
      <c r="B15" s="8"/>
      <c r="C15" s="36"/>
      <c r="D15" s="37"/>
      <c r="E15" s="37"/>
      <c r="F15" s="37"/>
      <c r="G15" s="37"/>
      <c r="H15" s="37"/>
      <c r="I15" s="37"/>
      <c r="J15" s="37"/>
      <c r="K15" s="37"/>
      <c r="L15" s="37"/>
      <c r="M15" s="37"/>
      <c r="N15" s="37"/>
      <c r="O15" s="37"/>
      <c r="P15" s="37"/>
      <c r="Q15" s="37"/>
      <c r="R15" s="37"/>
      <c r="S15" s="37"/>
      <c r="T15" s="37"/>
      <c r="U15" s="37"/>
      <c r="V15" s="38"/>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2:45" s="19" customFormat="1" ht="12" customHeight="1" x14ac:dyDescent="0.25">
      <c r="B16" s="8"/>
      <c r="C16" s="36"/>
      <c r="D16" s="37"/>
      <c r="E16" s="37"/>
      <c r="F16" s="37"/>
      <c r="G16" s="37"/>
      <c r="H16" s="37"/>
      <c r="I16" s="37"/>
      <c r="J16" s="37"/>
      <c r="K16" s="37"/>
      <c r="L16" s="37"/>
      <c r="M16" s="37"/>
      <c r="N16" s="37"/>
      <c r="O16" s="37"/>
      <c r="P16" s="37"/>
      <c r="Q16" s="37"/>
      <c r="R16" s="37"/>
      <c r="S16" s="37"/>
      <c r="T16" s="37"/>
      <c r="U16" s="37"/>
      <c r="V16" s="38"/>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2:45" s="19" customFormat="1" ht="12" customHeight="1" x14ac:dyDescent="0.25">
      <c r="B17" s="8"/>
      <c r="C17" s="36"/>
      <c r="D17" s="37"/>
      <c r="E17" s="37"/>
      <c r="F17" s="37"/>
      <c r="G17" s="37"/>
      <c r="H17" s="37"/>
      <c r="I17" s="37"/>
      <c r="J17" s="37"/>
      <c r="K17" s="37"/>
      <c r="L17" s="37"/>
      <c r="M17" s="37"/>
      <c r="N17" s="37"/>
      <c r="O17" s="37"/>
      <c r="P17" s="37"/>
      <c r="Q17" s="37"/>
      <c r="R17" s="37"/>
      <c r="S17" s="37"/>
      <c r="T17" s="37"/>
      <c r="U17" s="37"/>
      <c r="V17" s="38"/>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2:45" s="19" customFormat="1" ht="12" customHeight="1" x14ac:dyDescent="0.25">
      <c r="B18" s="8"/>
      <c r="C18" s="36"/>
      <c r="D18" s="37"/>
      <c r="E18" s="37"/>
      <c r="F18" s="37"/>
      <c r="G18" s="37"/>
      <c r="H18" s="37"/>
      <c r="I18" s="37"/>
      <c r="J18" s="37"/>
      <c r="K18" s="37"/>
      <c r="L18" s="37"/>
      <c r="M18" s="37"/>
      <c r="N18" s="37"/>
      <c r="O18" s="37"/>
      <c r="P18" s="37"/>
      <c r="Q18" s="37"/>
      <c r="R18" s="37"/>
      <c r="S18" s="37"/>
      <c r="T18" s="37"/>
      <c r="U18" s="37"/>
      <c r="V18" s="38"/>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2:45" s="19" customFormat="1" ht="12" customHeight="1" x14ac:dyDescent="0.25">
      <c r="B19" s="8"/>
      <c r="C19" s="36"/>
      <c r="D19" s="37"/>
      <c r="E19" s="37"/>
      <c r="F19" s="37"/>
      <c r="G19" s="37"/>
      <c r="H19" s="37"/>
      <c r="I19" s="37"/>
      <c r="J19" s="37"/>
      <c r="K19" s="37"/>
      <c r="L19" s="37"/>
      <c r="M19" s="37"/>
      <c r="N19" s="37"/>
      <c r="O19" s="37"/>
      <c r="P19" s="37"/>
      <c r="Q19" s="37"/>
      <c r="R19" s="37"/>
      <c r="S19" s="37"/>
      <c r="T19" s="37"/>
      <c r="U19" s="37"/>
      <c r="V19" s="38"/>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2:45" s="19" customFormat="1" ht="12" customHeight="1" x14ac:dyDescent="0.25">
      <c r="B20" s="8"/>
      <c r="C20" s="36"/>
      <c r="D20" s="37"/>
      <c r="E20" s="37"/>
      <c r="F20" s="37"/>
      <c r="G20" s="37"/>
      <c r="H20" s="37"/>
      <c r="I20" s="37"/>
      <c r="J20" s="37"/>
      <c r="K20" s="37"/>
      <c r="L20" s="37"/>
      <c r="M20" s="37"/>
      <c r="N20" s="37"/>
      <c r="O20" s="37"/>
      <c r="P20" s="37"/>
      <c r="Q20" s="37"/>
      <c r="R20" s="37"/>
      <c r="S20" s="37"/>
      <c r="T20" s="37"/>
      <c r="U20" s="37"/>
      <c r="V20" s="38"/>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2:45" s="19" customFormat="1" ht="12" customHeight="1" x14ac:dyDescent="0.25">
      <c r="B21" s="8"/>
      <c r="C21" s="36"/>
      <c r="D21" s="37"/>
      <c r="E21" s="37"/>
      <c r="F21" s="37"/>
      <c r="G21" s="37"/>
      <c r="H21" s="37"/>
      <c r="I21" s="37"/>
      <c r="J21" s="37"/>
      <c r="K21" s="37"/>
      <c r="L21" s="37"/>
      <c r="M21" s="37"/>
      <c r="N21" s="37"/>
      <c r="O21" s="37"/>
      <c r="P21" s="37"/>
      <c r="Q21" s="37"/>
      <c r="R21" s="37"/>
      <c r="S21" s="37"/>
      <c r="T21" s="37"/>
      <c r="U21" s="37"/>
      <c r="V21" s="38"/>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2:45" s="19" customFormat="1" ht="12" customHeight="1" x14ac:dyDescent="0.25">
      <c r="B22" s="8"/>
      <c r="C22" s="36"/>
      <c r="D22" s="37"/>
      <c r="E22" s="37"/>
      <c r="F22" s="37"/>
      <c r="G22" s="37"/>
      <c r="H22" s="37"/>
      <c r="I22" s="37"/>
      <c r="J22" s="37"/>
      <c r="K22" s="37"/>
      <c r="L22" s="37"/>
      <c r="M22" s="37"/>
      <c r="N22" s="37"/>
      <c r="O22" s="37"/>
      <c r="P22" s="37"/>
      <c r="Q22" s="37"/>
      <c r="R22" s="37"/>
      <c r="S22" s="37"/>
      <c r="T22" s="37"/>
      <c r="U22" s="37"/>
      <c r="V22" s="38"/>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2:45" s="19" customFormat="1" ht="12" customHeight="1" x14ac:dyDescent="0.25">
      <c r="B23" s="8"/>
      <c r="C23" s="36"/>
      <c r="D23" s="37"/>
      <c r="E23" s="37"/>
      <c r="F23" s="37"/>
      <c r="G23" s="37"/>
      <c r="H23" s="37"/>
      <c r="I23" s="37"/>
      <c r="J23" s="37"/>
      <c r="K23" s="37"/>
      <c r="L23" s="37"/>
      <c r="M23" s="37"/>
      <c r="N23" s="37"/>
      <c r="O23" s="37"/>
      <c r="P23" s="37"/>
      <c r="Q23" s="37"/>
      <c r="R23" s="37"/>
      <c r="S23" s="37"/>
      <c r="T23" s="37"/>
      <c r="U23" s="37"/>
      <c r="V23" s="38"/>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2:45" s="19" customFormat="1" ht="12" customHeight="1" x14ac:dyDescent="0.25">
      <c r="B24" s="8"/>
      <c r="C24" s="36"/>
      <c r="D24" s="37"/>
      <c r="E24" s="37"/>
      <c r="F24" s="37"/>
      <c r="G24" s="37"/>
      <c r="H24" s="37"/>
      <c r="I24" s="37"/>
      <c r="J24" s="37"/>
      <c r="K24" s="37"/>
      <c r="L24" s="37"/>
      <c r="M24" s="37"/>
      <c r="N24" s="37"/>
      <c r="O24" s="37"/>
      <c r="P24" s="37"/>
      <c r="Q24" s="37"/>
      <c r="R24" s="37"/>
      <c r="S24" s="37"/>
      <c r="T24" s="37"/>
      <c r="U24" s="37"/>
      <c r="V24" s="38"/>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2:45" s="19" customFormat="1" ht="12" customHeight="1" x14ac:dyDescent="0.25">
      <c r="B25" s="8"/>
      <c r="C25" s="36"/>
      <c r="D25" s="37"/>
      <c r="E25" s="37"/>
      <c r="F25" s="37"/>
      <c r="G25" s="37"/>
      <c r="H25" s="37"/>
      <c r="I25" s="37"/>
      <c r="J25" s="37"/>
      <c r="K25" s="37"/>
      <c r="L25" s="37"/>
      <c r="M25" s="37"/>
      <c r="N25" s="37"/>
      <c r="O25" s="37"/>
      <c r="P25" s="37"/>
      <c r="Q25" s="37"/>
      <c r="R25" s="37"/>
      <c r="S25" s="37"/>
      <c r="T25" s="37"/>
      <c r="U25" s="37"/>
      <c r="V25" s="38"/>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2:45" s="19" customFormat="1" ht="18.75" customHeight="1" thickBot="1" x14ac:dyDescent="0.3">
      <c r="B26" s="8"/>
      <c r="C26" s="39"/>
      <c r="D26" s="40"/>
      <c r="E26" s="40"/>
      <c r="F26" s="40"/>
      <c r="G26" s="40"/>
      <c r="H26" s="40"/>
      <c r="I26" s="40"/>
      <c r="J26" s="40"/>
      <c r="K26" s="40"/>
      <c r="L26" s="40"/>
      <c r="M26" s="40"/>
      <c r="N26" s="40"/>
      <c r="O26" s="40"/>
      <c r="P26" s="40"/>
      <c r="Q26" s="40"/>
      <c r="R26" s="40"/>
      <c r="S26" s="40"/>
      <c r="T26" s="40"/>
      <c r="U26" s="40"/>
      <c r="V26" s="41"/>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2:45" s="47" customFormat="1" ht="7.5" customHeight="1" x14ac:dyDescent="0.25">
      <c r="B27" s="42"/>
      <c r="C27" s="42"/>
      <c r="D27" s="43"/>
      <c r="E27" s="44"/>
      <c r="F27" s="44"/>
      <c r="G27" s="44"/>
      <c r="H27" s="44"/>
      <c r="I27" s="44"/>
      <c r="J27" s="45"/>
      <c r="K27" s="45"/>
      <c r="L27" s="45"/>
      <c r="M27" s="46"/>
      <c r="N27" s="31"/>
      <c r="O27" s="32"/>
      <c r="P27" s="29"/>
      <c r="Q27" s="30"/>
      <c r="R27" s="29"/>
      <c r="S27" s="30"/>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2:45" s="49" customFormat="1" ht="2.25" customHeight="1" x14ac:dyDescent="0.25">
      <c r="B28" s="48" t="s">
        <v>4</v>
      </c>
      <c r="C28" s="48"/>
      <c r="Y28" s="50">
        <v>1990</v>
      </c>
      <c r="Z28" s="51">
        <v>1995</v>
      </c>
      <c r="AA28" s="51">
        <v>1996</v>
      </c>
      <c r="AB28" s="51">
        <v>1997</v>
      </c>
      <c r="AC28" s="52">
        <v>1998</v>
      </c>
      <c r="AD28" s="53">
        <v>1999</v>
      </c>
      <c r="AE28" s="53">
        <v>2000</v>
      </c>
      <c r="AF28" s="53">
        <v>2001</v>
      </c>
      <c r="AG28" s="53">
        <v>2002</v>
      </c>
      <c r="AH28" s="53">
        <v>2003</v>
      </c>
      <c r="AI28" s="53">
        <v>2004</v>
      </c>
      <c r="AJ28" s="53">
        <v>2005</v>
      </c>
      <c r="AK28" s="53">
        <v>2006</v>
      </c>
      <c r="AL28" s="53">
        <v>2007</v>
      </c>
      <c r="AM28" s="53">
        <v>2008</v>
      </c>
      <c r="AN28" s="53">
        <v>2009</v>
      </c>
      <c r="AO28" s="53">
        <v>2010</v>
      </c>
      <c r="AP28" s="53">
        <v>2011</v>
      </c>
      <c r="AQ28" s="53">
        <v>2012</v>
      </c>
      <c r="AR28" s="53">
        <v>2013</v>
      </c>
      <c r="AS28" s="53">
        <v>2014</v>
      </c>
    </row>
    <row r="29" spans="2:45" s="49" customFormat="1" ht="2.25" customHeight="1" x14ac:dyDescent="0.25">
      <c r="B29" s="54"/>
      <c r="C29" s="54"/>
      <c r="Y29" s="55" t="str">
        <f>VLOOKUP(J7,B32:AR105,3,TRUE)</f>
        <v>...</v>
      </c>
      <c r="Z29" s="56" t="str">
        <f>VLOOKUP(J7,B32:AR105,5,TRUE)</f>
        <v>...</v>
      </c>
      <c r="AA29" s="56" t="str">
        <f>VLOOKUP(J7,B32:AR105,7,TRUE)</f>
        <v>...</v>
      </c>
      <c r="AB29" s="56" t="str">
        <f>VLOOKUP(J7,B32:AR105,9,TRUE)</f>
        <v>...</v>
      </c>
      <c r="AC29" s="56" t="str">
        <f>VLOOKUP($J$7,$B$32:$AR$105,11,TRUE)</f>
        <v>...</v>
      </c>
      <c r="AD29" s="56" t="str">
        <f>VLOOKUP($J$7,$B$32:$AR$105,13,TRUE)</f>
        <v>...</v>
      </c>
      <c r="AE29" s="56" t="str">
        <f>VLOOKUP($J$7,$B$32:$AR$105,15,TRUE)</f>
        <v>...</v>
      </c>
      <c r="AF29" s="56" t="str">
        <f>VLOOKUP($J$7,$B$32:$AR$105,17,TRUE)</f>
        <v>...</v>
      </c>
      <c r="AG29" s="56" t="str">
        <f>VLOOKUP($J$7,$B$32:$AR$105,19,TRUE)</f>
        <v>...</v>
      </c>
      <c r="AH29" s="56" t="str">
        <f>VLOOKUP($J$7,$B$32:$AR$105,21,TRUE)</f>
        <v>...</v>
      </c>
      <c r="AI29" s="56" t="str">
        <f>VLOOKUP($J$7,$B$32:$AR$105,23,TRUE)</f>
        <v>...</v>
      </c>
      <c r="AJ29" s="56">
        <f>VLOOKUP($J$7,$B$32:$AR$105,25,TRUE)</f>
        <v>60.200000762939453</v>
      </c>
      <c r="AK29" s="56">
        <f>VLOOKUP($J$7,$B$32:$AR$105,27,TRUE)</f>
        <v>86.260002136230469</v>
      </c>
      <c r="AL29" s="56">
        <f>VLOOKUP($J$7,$B$32:$AR$105,29,TRUE)</f>
        <v>51.759998321533203</v>
      </c>
      <c r="AM29" s="56">
        <f>VLOOKUP($J$7,$B$32:$AR$105,31,TRUE)</f>
        <v>100.86000061035156</v>
      </c>
      <c r="AN29" s="56">
        <f>VLOOKUP($J$7,$B$32:$AR$105,33,TRUE)</f>
        <v>52.959999084472656</v>
      </c>
      <c r="AO29" s="56">
        <f>VLOOKUP($J$7,$B$32:$AR$105,35,TRUE)</f>
        <v>23.059999465942383</v>
      </c>
      <c r="AP29" s="56">
        <f>VLOOKUP($J$7,$B$32:$AR$105,37,TRUE)</f>
        <v>157.22000122070312</v>
      </c>
      <c r="AQ29" s="56">
        <f>VLOOKUP($J$7,$B$32:$AR$105,39,TRUE)</f>
        <v>7.940000057220459</v>
      </c>
      <c r="AR29" s="53" t="str">
        <f>VLOOKUP($J$7,$B$32:$AR$105,41,TRUE)</f>
        <v>...</v>
      </c>
      <c r="AS29" s="53" t="str">
        <f>VLOOKUP($J$7,$B$32:$AR$105,43,TRUE)</f>
        <v>...</v>
      </c>
    </row>
    <row r="30" spans="2:45" ht="21.75" customHeight="1" x14ac:dyDescent="0.25">
      <c r="B30" s="57" t="s">
        <v>5</v>
      </c>
      <c r="C30" s="58" t="s">
        <v>6</v>
      </c>
      <c r="D30" s="59">
        <v>1990</v>
      </c>
      <c r="E30" s="60"/>
      <c r="F30" s="61">
        <v>1995</v>
      </c>
      <c r="G30" s="62"/>
      <c r="H30" s="61">
        <v>1996</v>
      </c>
      <c r="I30" s="62"/>
      <c r="J30" s="61">
        <v>1997</v>
      </c>
      <c r="K30" s="63"/>
      <c r="L30" s="61">
        <v>1998</v>
      </c>
      <c r="M30" s="63"/>
      <c r="N30" s="61">
        <v>1999</v>
      </c>
      <c r="O30" s="62"/>
      <c r="P30" s="61">
        <v>2000</v>
      </c>
      <c r="Q30" s="62"/>
      <c r="R30" s="61">
        <v>2001</v>
      </c>
      <c r="S30" s="63"/>
      <c r="T30" s="61">
        <v>2002</v>
      </c>
      <c r="U30" s="62"/>
      <c r="V30" s="61">
        <v>2003</v>
      </c>
      <c r="W30" s="62"/>
      <c r="X30" s="61">
        <v>2004</v>
      </c>
      <c r="Y30" s="63"/>
      <c r="Z30" s="61">
        <v>2005</v>
      </c>
      <c r="AA30" s="63"/>
      <c r="AB30" s="61">
        <v>2006</v>
      </c>
      <c r="AC30" s="62"/>
      <c r="AD30" s="61">
        <v>2007</v>
      </c>
      <c r="AE30" s="62"/>
      <c r="AF30" s="61">
        <v>2008</v>
      </c>
      <c r="AG30" s="63"/>
      <c r="AH30" s="61">
        <v>2009</v>
      </c>
      <c r="AI30" s="62"/>
      <c r="AJ30" s="61">
        <v>2010</v>
      </c>
      <c r="AK30" s="62"/>
      <c r="AL30" s="61">
        <v>2011</v>
      </c>
      <c r="AM30" s="62"/>
      <c r="AN30" s="61">
        <v>2012</v>
      </c>
      <c r="AO30" s="62"/>
      <c r="AP30" s="61">
        <v>2013</v>
      </c>
      <c r="AQ30" s="63"/>
      <c r="AR30" s="61">
        <v>2014</v>
      </c>
      <c r="AS30" s="61"/>
    </row>
    <row r="31" spans="2:45" ht="14.4" x14ac:dyDescent="0.3">
      <c r="B31" s="64"/>
      <c r="C31" s="64"/>
      <c r="D31" s="114" t="s">
        <v>7</v>
      </c>
      <c r="E31" s="114"/>
      <c r="F31" s="114"/>
      <c r="G31" s="114"/>
      <c r="H31" s="114"/>
      <c r="I31" s="114"/>
      <c r="J31" s="114"/>
      <c r="K31" s="114"/>
      <c r="L31" s="114"/>
      <c r="M31" s="114"/>
      <c r="N31" s="114"/>
      <c r="O31" s="114"/>
      <c r="P31" s="114"/>
      <c r="Q31" s="114"/>
      <c r="R31" s="114"/>
      <c r="S31" s="114"/>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row>
    <row r="32" spans="2:45" ht="13.2" x14ac:dyDescent="0.25">
      <c r="B32" s="65" t="s">
        <v>3</v>
      </c>
      <c r="C32" s="66" t="s">
        <v>8</v>
      </c>
      <c r="D32" s="67" t="s">
        <v>9</v>
      </c>
      <c r="E32" s="68"/>
      <c r="F32" s="67" t="s">
        <v>9</v>
      </c>
      <c r="G32" s="68"/>
      <c r="H32" s="67" t="s">
        <v>9</v>
      </c>
      <c r="I32" s="68"/>
      <c r="J32" s="67" t="s">
        <v>9</v>
      </c>
      <c r="K32" s="68"/>
      <c r="L32" s="67" t="s">
        <v>9</v>
      </c>
      <c r="M32" s="68"/>
      <c r="N32" s="67" t="s">
        <v>9</v>
      </c>
      <c r="O32" s="68"/>
      <c r="P32" s="67" t="s">
        <v>9</v>
      </c>
      <c r="Q32" s="68"/>
      <c r="R32" s="67" t="s">
        <v>9</v>
      </c>
      <c r="S32" s="68"/>
      <c r="T32" s="67" t="s">
        <v>9</v>
      </c>
      <c r="U32" s="68"/>
      <c r="V32" s="67" t="s">
        <v>9</v>
      </c>
      <c r="W32" s="68"/>
      <c r="X32" s="67" t="s">
        <v>9</v>
      </c>
      <c r="Y32" s="68"/>
      <c r="Z32" s="67">
        <v>60.200000762939453</v>
      </c>
      <c r="AA32" s="68">
        <v>1</v>
      </c>
      <c r="AB32" s="67">
        <v>86.260002136230469</v>
      </c>
      <c r="AC32" s="68">
        <v>1</v>
      </c>
      <c r="AD32" s="67">
        <v>51.759998321533203</v>
      </c>
      <c r="AE32" s="68">
        <v>1</v>
      </c>
      <c r="AF32" s="67">
        <v>100.86000061035156</v>
      </c>
      <c r="AG32" s="68">
        <v>1</v>
      </c>
      <c r="AH32" s="67">
        <v>52.959999084472656</v>
      </c>
      <c r="AI32" s="68">
        <v>1</v>
      </c>
      <c r="AJ32" s="67">
        <v>23.059999465942383</v>
      </c>
      <c r="AK32" s="68">
        <v>1</v>
      </c>
      <c r="AL32" s="67">
        <v>157.22000122070312</v>
      </c>
      <c r="AM32" s="68">
        <v>1</v>
      </c>
      <c r="AN32" s="67">
        <v>7.940000057220459</v>
      </c>
      <c r="AO32" s="68">
        <v>1</v>
      </c>
      <c r="AP32" s="67" t="s">
        <v>9</v>
      </c>
      <c r="AQ32" s="68"/>
      <c r="AR32" s="67" t="s">
        <v>9</v>
      </c>
      <c r="AS32" s="68"/>
    </row>
    <row r="33" spans="1:45" ht="13.2" x14ac:dyDescent="0.25">
      <c r="B33" s="65" t="s">
        <v>10</v>
      </c>
      <c r="C33" s="66" t="s">
        <v>11</v>
      </c>
      <c r="D33" s="67" t="s">
        <v>9</v>
      </c>
      <c r="E33" s="68"/>
      <c r="F33" s="67" t="s">
        <v>9</v>
      </c>
      <c r="G33" s="68"/>
      <c r="H33" s="67" t="s">
        <v>9</v>
      </c>
      <c r="I33" s="68"/>
      <c r="J33" s="67" t="s">
        <v>9</v>
      </c>
      <c r="K33" s="68"/>
      <c r="L33" s="67" t="s">
        <v>9</v>
      </c>
      <c r="M33" s="68"/>
      <c r="N33" s="67" t="s">
        <v>9</v>
      </c>
      <c r="O33" s="68"/>
      <c r="P33" s="67" t="s">
        <v>9</v>
      </c>
      <c r="Q33" s="68"/>
      <c r="R33" s="67" t="s">
        <v>9</v>
      </c>
      <c r="S33" s="68"/>
      <c r="T33" s="67" t="s">
        <v>9</v>
      </c>
      <c r="U33" s="68"/>
      <c r="V33" s="67" t="s">
        <v>9</v>
      </c>
      <c r="W33" s="68"/>
      <c r="X33" s="67">
        <v>43465</v>
      </c>
      <c r="Y33" s="68"/>
      <c r="Z33" s="67" t="s">
        <v>9</v>
      </c>
      <c r="AA33" s="68"/>
      <c r="AB33" s="67">
        <v>0</v>
      </c>
      <c r="AC33" s="68"/>
      <c r="AD33" s="67" t="s">
        <v>9</v>
      </c>
      <c r="AE33" s="68"/>
      <c r="AF33" s="67">
        <v>45033</v>
      </c>
      <c r="AG33" s="68"/>
      <c r="AH33" s="67" t="s">
        <v>9</v>
      </c>
      <c r="AI33" s="68"/>
      <c r="AJ33" s="67">
        <v>47959</v>
      </c>
      <c r="AK33" s="68"/>
      <c r="AL33" s="67" t="s">
        <v>9</v>
      </c>
      <c r="AM33" s="68"/>
      <c r="AN33" s="67">
        <v>59046</v>
      </c>
      <c r="AO33" s="68"/>
      <c r="AP33" s="67" t="s">
        <v>9</v>
      </c>
      <c r="AQ33" s="68"/>
      <c r="AR33" s="67">
        <v>60260</v>
      </c>
      <c r="AS33" s="68"/>
    </row>
    <row r="34" spans="1:45" ht="13.2" x14ac:dyDescent="0.25">
      <c r="B34" s="65" t="s">
        <v>12</v>
      </c>
      <c r="C34" s="66" t="s">
        <v>8</v>
      </c>
      <c r="D34" s="67" t="s">
        <v>9</v>
      </c>
      <c r="E34" s="68"/>
      <c r="F34" s="67" t="s">
        <v>9</v>
      </c>
      <c r="G34" s="68"/>
      <c r="H34" s="67" t="s">
        <v>9</v>
      </c>
      <c r="I34" s="68"/>
      <c r="J34" s="67" t="s">
        <v>9</v>
      </c>
      <c r="K34" s="68"/>
      <c r="L34" s="67" t="s">
        <v>9</v>
      </c>
      <c r="M34" s="68"/>
      <c r="N34" s="67" t="s">
        <v>9</v>
      </c>
      <c r="O34" s="68"/>
      <c r="P34" s="67" t="s">
        <v>9</v>
      </c>
      <c r="Q34" s="68"/>
      <c r="R34" s="67">
        <v>31942</v>
      </c>
      <c r="S34" s="68">
        <v>2</v>
      </c>
      <c r="T34" s="67">
        <v>4466</v>
      </c>
      <c r="U34" s="68"/>
      <c r="V34" s="67">
        <v>5661</v>
      </c>
      <c r="W34" s="68"/>
      <c r="X34" s="67">
        <v>5430</v>
      </c>
      <c r="Y34" s="68"/>
      <c r="Z34" s="67">
        <v>10626</v>
      </c>
      <c r="AA34" s="68"/>
      <c r="AB34" s="67">
        <v>11164</v>
      </c>
      <c r="AC34" s="68"/>
      <c r="AD34" s="67">
        <v>7432</v>
      </c>
      <c r="AE34" s="68"/>
      <c r="AF34" s="67" t="s">
        <v>9</v>
      </c>
      <c r="AG34" s="68"/>
      <c r="AH34" s="67" t="s">
        <v>9</v>
      </c>
      <c r="AI34" s="68"/>
      <c r="AJ34" s="67" t="s">
        <v>9</v>
      </c>
      <c r="AK34" s="68"/>
      <c r="AL34" s="67" t="s">
        <v>9</v>
      </c>
      <c r="AM34" s="68"/>
      <c r="AN34" s="67" t="s">
        <v>9</v>
      </c>
      <c r="AO34" s="68"/>
      <c r="AP34" s="67" t="s">
        <v>9</v>
      </c>
      <c r="AQ34" s="68"/>
      <c r="AR34" s="67" t="s">
        <v>9</v>
      </c>
      <c r="AS34" s="68"/>
    </row>
    <row r="35" spans="1:45" s="69" customFormat="1" ht="13.2" x14ac:dyDescent="0.25">
      <c r="B35" s="65" t="s">
        <v>13</v>
      </c>
      <c r="C35" s="66" t="s">
        <v>8</v>
      </c>
      <c r="D35" s="67" t="s">
        <v>9</v>
      </c>
      <c r="E35" s="68"/>
      <c r="F35" s="67" t="s">
        <v>9</v>
      </c>
      <c r="G35" s="68"/>
      <c r="H35" s="67" t="s">
        <v>9</v>
      </c>
      <c r="I35" s="68"/>
      <c r="J35" s="67" t="s">
        <v>9</v>
      </c>
      <c r="K35" s="68"/>
      <c r="L35" s="67" t="s">
        <v>9</v>
      </c>
      <c r="M35" s="68"/>
      <c r="N35" s="67" t="s">
        <v>9</v>
      </c>
      <c r="O35" s="68"/>
      <c r="P35" s="67" t="s">
        <v>9</v>
      </c>
      <c r="Q35" s="68"/>
      <c r="R35" s="67" t="s">
        <v>9</v>
      </c>
      <c r="S35" s="68"/>
      <c r="T35" s="67" t="s">
        <v>9</v>
      </c>
      <c r="U35" s="68"/>
      <c r="V35" s="67" t="s">
        <v>9</v>
      </c>
      <c r="W35" s="68"/>
      <c r="X35" s="67">
        <v>70335</v>
      </c>
      <c r="Y35" s="68">
        <v>3</v>
      </c>
      <c r="Z35" s="67">
        <v>72124</v>
      </c>
      <c r="AA35" s="68">
        <v>3</v>
      </c>
      <c r="AB35" s="67" t="s">
        <v>9</v>
      </c>
      <c r="AC35" s="70"/>
      <c r="AD35" s="67" t="s">
        <v>9</v>
      </c>
      <c r="AE35" s="70"/>
      <c r="AF35" s="67" t="s">
        <v>9</v>
      </c>
      <c r="AG35" s="70"/>
      <c r="AH35" s="67" t="s">
        <v>9</v>
      </c>
      <c r="AI35" s="70"/>
      <c r="AJ35" s="67" t="s">
        <v>9</v>
      </c>
      <c r="AK35" s="70"/>
      <c r="AL35" s="67" t="s">
        <v>9</v>
      </c>
      <c r="AM35" s="70"/>
      <c r="AN35" s="67" t="s">
        <v>9</v>
      </c>
      <c r="AO35" s="70"/>
      <c r="AP35" s="67" t="s">
        <v>9</v>
      </c>
      <c r="AQ35" s="70"/>
      <c r="AR35" s="67" t="s">
        <v>9</v>
      </c>
      <c r="AS35" s="68"/>
    </row>
    <row r="36" spans="1:45" ht="13.2" x14ac:dyDescent="0.25">
      <c r="A36" s="69"/>
      <c r="B36" s="65" t="s">
        <v>14</v>
      </c>
      <c r="C36" s="66" t="s">
        <v>8</v>
      </c>
      <c r="D36" s="67" t="s">
        <v>9</v>
      </c>
      <c r="E36" s="68"/>
      <c r="F36" s="67" t="s">
        <v>9</v>
      </c>
      <c r="G36" s="68"/>
      <c r="H36" s="67" t="s">
        <v>9</v>
      </c>
      <c r="I36" s="68"/>
      <c r="J36" s="67" t="s">
        <v>9</v>
      </c>
      <c r="K36" s="68"/>
      <c r="L36" s="67" t="s">
        <v>9</v>
      </c>
      <c r="M36" s="68"/>
      <c r="N36" s="67" t="s">
        <v>9</v>
      </c>
      <c r="O36" s="68"/>
      <c r="P36" s="67" t="s">
        <v>9</v>
      </c>
      <c r="Q36" s="68"/>
      <c r="R36" s="67">
        <v>51001</v>
      </c>
      <c r="S36" s="68">
        <v>4</v>
      </c>
      <c r="T36" s="67">
        <v>54358</v>
      </c>
      <c r="U36" s="68">
        <v>4</v>
      </c>
      <c r="V36" s="67">
        <v>63477</v>
      </c>
      <c r="W36" s="68">
        <v>4</v>
      </c>
      <c r="X36" s="67">
        <v>72745</v>
      </c>
      <c r="Y36" s="68">
        <v>4</v>
      </c>
      <c r="Z36" s="67">
        <v>1950</v>
      </c>
      <c r="AA36" s="68"/>
      <c r="AB36" s="67">
        <v>34036</v>
      </c>
      <c r="AC36" s="68"/>
      <c r="AD36" s="67">
        <v>26040</v>
      </c>
      <c r="AE36" s="68"/>
      <c r="AF36" s="67">
        <v>183122</v>
      </c>
      <c r="AG36" s="68"/>
      <c r="AH36" s="67">
        <v>194605</v>
      </c>
      <c r="AI36" s="68"/>
      <c r="AJ36" s="67">
        <v>608535</v>
      </c>
      <c r="AK36" s="68"/>
      <c r="AL36" s="67" t="s">
        <v>9</v>
      </c>
      <c r="AM36" s="68"/>
      <c r="AN36" s="67" t="s">
        <v>9</v>
      </c>
      <c r="AO36" s="68"/>
      <c r="AP36" s="67" t="s">
        <v>9</v>
      </c>
      <c r="AQ36" s="68"/>
      <c r="AR36" s="67" t="s">
        <v>9</v>
      </c>
      <c r="AS36" s="68"/>
    </row>
    <row r="37" spans="1:45" ht="13.2" x14ac:dyDescent="0.25">
      <c r="B37" s="71" t="s">
        <v>15</v>
      </c>
      <c r="C37" s="1" t="s">
        <v>11</v>
      </c>
      <c r="D37" s="72" t="s">
        <v>9</v>
      </c>
      <c r="F37" s="72" t="s">
        <v>9</v>
      </c>
      <c r="H37" s="72" t="s">
        <v>9</v>
      </c>
      <c r="I37" s="3"/>
      <c r="J37" s="72" t="s">
        <v>9</v>
      </c>
      <c r="K37" s="3"/>
      <c r="L37" s="72" t="s">
        <v>9</v>
      </c>
      <c r="M37" s="3"/>
      <c r="N37" s="72" t="s">
        <v>9</v>
      </c>
      <c r="O37" s="3"/>
      <c r="P37" s="72" t="s">
        <v>9</v>
      </c>
      <c r="R37" s="72" t="s">
        <v>9</v>
      </c>
      <c r="T37" s="72" t="s">
        <v>9</v>
      </c>
      <c r="U37" s="3"/>
      <c r="V37" s="72" t="s">
        <v>9</v>
      </c>
      <c r="W37" s="3"/>
      <c r="X37" s="72">
        <v>1306543</v>
      </c>
      <c r="Y37" s="3"/>
      <c r="Z37" s="72" t="s">
        <v>9</v>
      </c>
      <c r="AA37" s="3"/>
      <c r="AB37" s="72">
        <v>283073</v>
      </c>
      <c r="AC37" s="3"/>
      <c r="AD37" s="72" t="s">
        <v>9</v>
      </c>
      <c r="AE37" s="3"/>
      <c r="AF37" s="72">
        <v>443605</v>
      </c>
      <c r="AG37" s="3"/>
      <c r="AH37" s="72" t="s">
        <v>9</v>
      </c>
      <c r="AI37" s="3"/>
      <c r="AJ37" s="72">
        <v>981568</v>
      </c>
      <c r="AK37" s="3"/>
      <c r="AL37" s="72" t="s">
        <v>9</v>
      </c>
      <c r="AM37" s="3"/>
      <c r="AN37" s="72">
        <v>869960</v>
      </c>
      <c r="AO37" s="3"/>
      <c r="AP37" s="72" t="s">
        <v>9</v>
      </c>
      <c r="AQ37" s="3"/>
      <c r="AR37" s="72">
        <v>589660</v>
      </c>
      <c r="AS37" s="3"/>
    </row>
    <row r="38" spans="1:45" ht="13.2" x14ac:dyDescent="0.25">
      <c r="B38" s="71" t="s">
        <v>16</v>
      </c>
      <c r="C38" s="1" t="s">
        <v>8</v>
      </c>
      <c r="D38" s="72">
        <v>0</v>
      </c>
      <c r="F38" s="72">
        <v>0</v>
      </c>
      <c r="H38" s="72">
        <v>0</v>
      </c>
      <c r="I38" s="3"/>
      <c r="J38" s="72">
        <v>0</v>
      </c>
      <c r="K38" s="3"/>
      <c r="L38" s="72">
        <v>0</v>
      </c>
      <c r="M38" s="3"/>
      <c r="N38" s="72">
        <v>0</v>
      </c>
      <c r="O38" s="3"/>
      <c r="P38" s="72">
        <v>0</v>
      </c>
      <c r="R38" s="72">
        <v>0</v>
      </c>
      <c r="T38" s="72">
        <v>0</v>
      </c>
      <c r="U38" s="3"/>
      <c r="V38" s="72" t="s">
        <v>9</v>
      </c>
      <c r="W38" s="3"/>
      <c r="X38" s="72" t="s">
        <v>9</v>
      </c>
      <c r="Y38" s="3"/>
      <c r="Z38" s="72" t="s">
        <v>9</v>
      </c>
      <c r="AA38" s="3"/>
      <c r="AB38" s="72" t="s">
        <v>9</v>
      </c>
      <c r="AC38" s="3"/>
      <c r="AD38" s="72" t="s">
        <v>9</v>
      </c>
      <c r="AE38" s="3"/>
      <c r="AF38" s="72" t="s">
        <v>9</v>
      </c>
      <c r="AG38" s="3"/>
      <c r="AH38" s="72" t="s">
        <v>9</v>
      </c>
      <c r="AI38" s="3"/>
      <c r="AJ38" s="72" t="s">
        <v>9</v>
      </c>
      <c r="AK38" s="3"/>
      <c r="AL38" s="72" t="s">
        <v>9</v>
      </c>
      <c r="AM38" s="3"/>
      <c r="AN38" s="72" t="s">
        <v>9</v>
      </c>
      <c r="AO38" s="3"/>
      <c r="AP38" s="72" t="s">
        <v>9</v>
      </c>
      <c r="AQ38" s="3"/>
      <c r="AR38" s="72" t="s">
        <v>9</v>
      </c>
      <c r="AS38" s="3"/>
    </row>
    <row r="39" spans="1:45" ht="13.2" x14ac:dyDescent="0.25">
      <c r="B39" s="71" t="s">
        <v>17</v>
      </c>
      <c r="C39" s="1" t="s">
        <v>8</v>
      </c>
      <c r="D39" s="72" t="s">
        <v>9</v>
      </c>
      <c r="F39" s="72" t="s">
        <v>9</v>
      </c>
      <c r="H39" s="72" t="s">
        <v>9</v>
      </c>
      <c r="I39" s="3"/>
      <c r="J39" s="72" t="s">
        <v>9</v>
      </c>
      <c r="K39" s="3"/>
      <c r="L39" s="72" t="s">
        <v>9</v>
      </c>
      <c r="M39" s="3"/>
      <c r="N39" s="72" t="s">
        <v>9</v>
      </c>
      <c r="O39" s="3"/>
      <c r="P39" s="72" t="s">
        <v>9</v>
      </c>
      <c r="R39" s="72" t="s">
        <v>9</v>
      </c>
      <c r="T39" s="72" t="s">
        <v>9</v>
      </c>
      <c r="U39" s="3"/>
      <c r="V39" s="72" t="s">
        <v>9</v>
      </c>
      <c r="W39" s="3"/>
      <c r="X39" s="72" t="s">
        <v>9</v>
      </c>
      <c r="Y39" s="3"/>
      <c r="Z39" s="72" t="s">
        <v>9</v>
      </c>
      <c r="AA39" s="3"/>
      <c r="AB39" s="72">
        <v>349</v>
      </c>
      <c r="AC39" s="3"/>
      <c r="AD39" s="72">
        <v>263</v>
      </c>
      <c r="AE39" s="3"/>
      <c r="AF39" s="72">
        <v>216</v>
      </c>
      <c r="AG39" s="3"/>
      <c r="AH39" s="72">
        <v>222</v>
      </c>
      <c r="AI39" s="3"/>
      <c r="AJ39" s="72">
        <v>215</v>
      </c>
      <c r="AK39" s="3"/>
      <c r="AL39" s="72">
        <v>242</v>
      </c>
      <c r="AM39" s="3"/>
      <c r="AN39" s="72">
        <v>209</v>
      </c>
      <c r="AO39" s="3"/>
      <c r="AP39" s="72" t="s">
        <v>9</v>
      </c>
      <c r="AQ39" s="3"/>
      <c r="AR39" s="72" t="s">
        <v>9</v>
      </c>
      <c r="AS39" s="3"/>
    </row>
    <row r="40" spans="1:45" ht="13.2" x14ac:dyDescent="0.25">
      <c r="B40" s="71" t="s">
        <v>18</v>
      </c>
      <c r="C40" s="1" t="s">
        <v>11</v>
      </c>
      <c r="D40" s="72" t="s">
        <v>9</v>
      </c>
      <c r="F40" s="72" t="s">
        <v>9</v>
      </c>
      <c r="H40" s="72" t="s">
        <v>9</v>
      </c>
      <c r="I40" s="3"/>
      <c r="J40" s="72" t="s">
        <v>9</v>
      </c>
      <c r="K40" s="3"/>
      <c r="L40" s="72" t="s">
        <v>9</v>
      </c>
      <c r="M40" s="3"/>
      <c r="N40" s="72" t="s">
        <v>9</v>
      </c>
      <c r="O40" s="3"/>
      <c r="P40" s="72" t="s">
        <v>9</v>
      </c>
      <c r="R40" s="72" t="s">
        <v>9</v>
      </c>
      <c r="T40" s="72" t="s">
        <v>9</v>
      </c>
      <c r="U40" s="3"/>
      <c r="V40" s="72" t="s">
        <v>9</v>
      </c>
      <c r="W40" s="3"/>
      <c r="X40" s="72">
        <v>11981941</v>
      </c>
      <c r="Y40" s="2"/>
      <c r="Z40" s="72" t="s">
        <v>9</v>
      </c>
      <c r="AA40" s="2"/>
      <c r="AB40" s="72">
        <v>13302797</v>
      </c>
      <c r="AC40" s="3"/>
      <c r="AD40" s="72" t="s">
        <v>9</v>
      </c>
      <c r="AE40" s="2"/>
      <c r="AF40" s="72">
        <v>12846297</v>
      </c>
      <c r="AG40" s="2"/>
      <c r="AH40" s="72" t="s">
        <v>9</v>
      </c>
      <c r="AI40" s="2"/>
      <c r="AJ40" s="72">
        <v>13501203</v>
      </c>
      <c r="AK40" s="2"/>
      <c r="AL40" s="72" t="s">
        <v>9</v>
      </c>
      <c r="AM40" s="2"/>
      <c r="AN40" s="72">
        <v>13322743</v>
      </c>
      <c r="AO40" s="2"/>
      <c r="AP40" s="72" t="s">
        <v>9</v>
      </c>
      <c r="AQ40" s="2"/>
      <c r="AR40" s="72">
        <v>12017033</v>
      </c>
      <c r="AS40" s="3"/>
    </row>
    <row r="41" spans="1:45" ht="13.2" x14ac:dyDescent="0.25">
      <c r="B41" s="71" t="s">
        <v>19</v>
      </c>
      <c r="C41" s="1" t="s">
        <v>8</v>
      </c>
      <c r="D41" s="72" t="s">
        <v>9</v>
      </c>
      <c r="F41" s="72" t="s">
        <v>9</v>
      </c>
      <c r="H41" s="72" t="s">
        <v>9</v>
      </c>
      <c r="I41" s="3"/>
      <c r="J41" s="72" t="s">
        <v>9</v>
      </c>
      <c r="K41" s="3"/>
      <c r="L41" s="72" t="s">
        <v>9</v>
      </c>
      <c r="M41" s="3"/>
      <c r="N41" s="72" t="s">
        <v>9</v>
      </c>
      <c r="O41" s="3"/>
      <c r="P41" s="72" t="s">
        <v>9</v>
      </c>
      <c r="R41" s="72" t="s">
        <v>9</v>
      </c>
      <c r="T41" s="72" t="s">
        <v>9</v>
      </c>
      <c r="U41" s="3"/>
      <c r="V41" s="72" t="s">
        <v>9</v>
      </c>
      <c r="W41" s="3"/>
      <c r="X41" s="72">
        <v>5307</v>
      </c>
      <c r="Y41" s="3"/>
      <c r="Z41" s="72">
        <v>9046</v>
      </c>
      <c r="AA41" s="3"/>
      <c r="AB41" s="72">
        <v>9675</v>
      </c>
      <c r="AC41" s="3"/>
      <c r="AD41" s="72">
        <v>7492</v>
      </c>
      <c r="AE41" s="3"/>
      <c r="AF41" s="72">
        <v>8663</v>
      </c>
      <c r="AG41" s="3"/>
      <c r="AH41" s="72">
        <v>7133</v>
      </c>
      <c r="AI41" s="3"/>
      <c r="AJ41" s="72" t="s">
        <v>9</v>
      </c>
      <c r="AK41" s="3"/>
      <c r="AL41" s="72" t="s">
        <v>9</v>
      </c>
      <c r="AM41" s="3"/>
      <c r="AN41" s="72" t="s">
        <v>9</v>
      </c>
      <c r="AO41" s="3"/>
      <c r="AP41" s="72" t="s">
        <v>9</v>
      </c>
      <c r="AQ41" s="3"/>
      <c r="AR41" s="72" t="s">
        <v>9</v>
      </c>
      <c r="AS41" s="3"/>
    </row>
    <row r="42" spans="1:45" ht="13.2" x14ac:dyDescent="0.25">
      <c r="B42" s="65" t="s">
        <v>20</v>
      </c>
      <c r="C42" s="66" t="s">
        <v>8</v>
      </c>
      <c r="D42" s="67" t="s">
        <v>9</v>
      </c>
      <c r="E42" s="68"/>
      <c r="F42" s="67" t="s">
        <v>9</v>
      </c>
      <c r="G42" s="68"/>
      <c r="H42" s="67" t="s">
        <v>9</v>
      </c>
      <c r="I42" s="68"/>
      <c r="J42" s="67" t="s">
        <v>9</v>
      </c>
      <c r="K42" s="68"/>
      <c r="L42" s="67" t="s">
        <v>9</v>
      </c>
      <c r="M42" s="68"/>
      <c r="N42" s="67" t="s">
        <v>9</v>
      </c>
      <c r="O42" s="68"/>
      <c r="P42" s="67">
        <v>41370</v>
      </c>
      <c r="Q42" s="68"/>
      <c r="R42" s="67">
        <v>149050</v>
      </c>
      <c r="S42" s="68"/>
      <c r="T42" s="67">
        <v>145400</v>
      </c>
      <c r="U42" s="68"/>
      <c r="V42" s="67">
        <v>152690</v>
      </c>
      <c r="W42" s="68"/>
      <c r="X42" s="67">
        <v>167100</v>
      </c>
      <c r="Y42" s="68"/>
      <c r="Z42" s="67">
        <v>208620</v>
      </c>
      <c r="AA42" s="68"/>
      <c r="AB42" s="67">
        <v>165860</v>
      </c>
      <c r="AC42" s="68"/>
      <c r="AD42" s="67">
        <v>191240</v>
      </c>
      <c r="AE42" s="68"/>
      <c r="AF42" s="67">
        <v>161080</v>
      </c>
      <c r="AG42" s="68"/>
      <c r="AH42" s="67">
        <v>185370</v>
      </c>
      <c r="AI42" s="68"/>
      <c r="AJ42" s="67" t="s">
        <v>9</v>
      </c>
      <c r="AK42" s="68"/>
      <c r="AL42" s="67" t="s">
        <v>9</v>
      </c>
      <c r="AM42" s="68"/>
      <c r="AN42" s="67" t="s">
        <v>9</v>
      </c>
      <c r="AO42" s="68"/>
      <c r="AP42" s="67" t="s">
        <v>9</v>
      </c>
      <c r="AQ42" s="68"/>
      <c r="AR42" s="67" t="s">
        <v>9</v>
      </c>
      <c r="AS42" s="68"/>
    </row>
    <row r="43" spans="1:45" ht="38.4" customHeight="1" x14ac:dyDescent="0.25">
      <c r="B43" s="65" t="s">
        <v>21</v>
      </c>
      <c r="C43" s="66" t="s">
        <v>8</v>
      </c>
      <c r="D43" s="67" t="s">
        <v>9</v>
      </c>
      <c r="E43" s="68"/>
      <c r="F43" s="67">
        <v>6646</v>
      </c>
      <c r="G43" s="68"/>
      <c r="H43" s="67">
        <v>9266</v>
      </c>
      <c r="I43" s="68"/>
      <c r="J43" s="67">
        <v>6935</v>
      </c>
      <c r="K43" s="68"/>
      <c r="L43" s="67">
        <v>10220</v>
      </c>
      <c r="M43" s="68"/>
      <c r="N43" s="67">
        <v>6205</v>
      </c>
      <c r="O43" s="68"/>
      <c r="P43" s="67">
        <v>25620</v>
      </c>
      <c r="Q43" s="68"/>
      <c r="R43" s="67">
        <v>10950</v>
      </c>
      <c r="S43" s="68"/>
      <c r="T43" s="67">
        <v>8760</v>
      </c>
      <c r="U43" s="68"/>
      <c r="V43" s="67">
        <v>11315</v>
      </c>
      <c r="W43" s="68"/>
      <c r="X43" s="67">
        <v>6954</v>
      </c>
      <c r="Y43" s="68"/>
      <c r="Z43" s="67">
        <v>5475</v>
      </c>
      <c r="AA43" s="68"/>
      <c r="AB43" s="67">
        <v>6935</v>
      </c>
      <c r="AC43" s="68"/>
      <c r="AD43" s="67">
        <v>5840</v>
      </c>
      <c r="AE43" s="68"/>
      <c r="AF43" s="67">
        <v>6789</v>
      </c>
      <c r="AG43" s="68"/>
      <c r="AH43" s="67">
        <v>7361</v>
      </c>
      <c r="AI43" s="68"/>
      <c r="AJ43" s="67" t="s">
        <v>9</v>
      </c>
      <c r="AK43" s="68"/>
      <c r="AL43" s="67" t="s">
        <v>9</v>
      </c>
      <c r="AM43" s="68"/>
      <c r="AN43" s="67" t="s">
        <v>9</v>
      </c>
      <c r="AO43" s="68"/>
      <c r="AP43" s="67" t="s">
        <v>9</v>
      </c>
      <c r="AQ43" s="68"/>
      <c r="AR43" s="67" t="s">
        <v>9</v>
      </c>
      <c r="AS43" s="68"/>
    </row>
    <row r="44" spans="1:45" ht="26.4" customHeight="1" x14ac:dyDescent="0.25">
      <c r="B44" s="65" t="s">
        <v>22</v>
      </c>
      <c r="C44" s="66" t="s">
        <v>8</v>
      </c>
      <c r="D44" s="67" t="s">
        <v>9</v>
      </c>
      <c r="E44" s="68"/>
      <c r="F44" s="67" t="s">
        <v>9</v>
      </c>
      <c r="G44" s="68"/>
      <c r="H44" s="67" t="s">
        <v>9</v>
      </c>
      <c r="I44" s="68"/>
      <c r="J44" s="67">
        <v>4004</v>
      </c>
      <c r="K44" s="68">
        <v>5</v>
      </c>
      <c r="L44" s="67">
        <v>3647</v>
      </c>
      <c r="M44" s="68">
        <v>5</v>
      </c>
      <c r="N44" s="67">
        <v>3698</v>
      </c>
      <c r="O44" s="68">
        <v>5</v>
      </c>
      <c r="P44" s="67">
        <v>3963</v>
      </c>
      <c r="Q44" s="68">
        <v>5</v>
      </c>
      <c r="R44" s="67">
        <v>4230</v>
      </c>
      <c r="S44" s="68">
        <v>5</v>
      </c>
      <c r="T44" s="67">
        <v>4986</v>
      </c>
      <c r="U44" s="68">
        <v>5</v>
      </c>
      <c r="V44" s="67">
        <v>5616</v>
      </c>
      <c r="W44" s="68">
        <v>5</v>
      </c>
      <c r="X44" s="67">
        <v>5519</v>
      </c>
      <c r="Y44" s="68">
        <v>5</v>
      </c>
      <c r="Z44" s="67">
        <v>5562</v>
      </c>
      <c r="AA44" s="68">
        <v>5</v>
      </c>
      <c r="AB44" s="67">
        <v>6115</v>
      </c>
      <c r="AC44" s="68">
        <v>5</v>
      </c>
      <c r="AD44" s="67">
        <v>5970</v>
      </c>
      <c r="AE44" s="68">
        <v>5</v>
      </c>
      <c r="AF44" s="67">
        <v>8223</v>
      </c>
      <c r="AG44" s="68">
        <v>5</v>
      </c>
      <c r="AH44" s="67">
        <v>11044</v>
      </c>
      <c r="AI44" s="68">
        <v>5</v>
      </c>
      <c r="AJ44" s="67" t="s">
        <v>9</v>
      </c>
      <c r="AK44" s="68"/>
      <c r="AL44" s="67" t="s">
        <v>9</v>
      </c>
      <c r="AM44" s="68"/>
      <c r="AN44" s="67" t="s">
        <v>9</v>
      </c>
      <c r="AO44" s="68"/>
      <c r="AP44" s="67" t="s">
        <v>9</v>
      </c>
      <c r="AQ44" s="68"/>
      <c r="AR44" s="67" t="s">
        <v>9</v>
      </c>
      <c r="AS44" s="68"/>
    </row>
    <row r="45" spans="1:45" ht="13.2" x14ac:dyDescent="0.25">
      <c r="B45" s="65" t="s">
        <v>23</v>
      </c>
      <c r="C45" s="66" t="s">
        <v>8</v>
      </c>
      <c r="D45" s="67" t="s">
        <v>9</v>
      </c>
      <c r="E45" s="68"/>
      <c r="F45" s="67" t="s">
        <v>9</v>
      </c>
      <c r="G45" s="68"/>
      <c r="H45" s="67" t="s">
        <v>9</v>
      </c>
      <c r="I45" s="68"/>
      <c r="J45" s="67" t="s">
        <v>9</v>
      </c>
      <c r="K45" s="68"/>
      <c r="L45" s="67" t="s">
        <v>9</v>
      </c>
      <c r="M45" s="68"/>
      <c r="N45" s="67" t="s">
        <v>9</v>
      </c>
      <c r="O45" s="68"/>
      <c r="P45" s="67" t="s">
        <v>9</v>
      </c>
      <c r="Q45" s="68"/>
      <c r="R45" s="67" t="s">
        <v>9</v>
      </c>
      <c r="S45" s="68"/>
      <c r="T45" s="67" t="s">
        <v>9</v>
      </c>
      <c r="U45" s="68"/>
      <c r="V45" s="67" t="s">
        <v>9</v>
      </c>
      <c r="W45" s="68"/>
      <c r="X45" s="67" t="s">
        <v>9</v>
      </c>
      <c r="Y45" s="68"/>
      <c r="Z45" s="67" t="s">
        <v>9</v>
      </c>
      <c r="AA45" s="68"/>
      <c r="AB45" s="67" t="s">
        <v>9</v>
      </c>
      <c r="AC45" s="68"/>
      <c r="AD45" s="67">
        <v>27000.841796875</v>
      </c>
      <c r="AE45" s="68" t="s">
        <v>24</v>
      </c>
      <c r="AF45" s="67">
        <v>29751.32421875</v>
      </c>
      <c r="AG45" s="68">
        <v>7</v>
      </c>
      <c r="AH45" s="67">
        <v>37871.1015625</v>
      </c>
      <c r="AI45" s="68">
        <v>7</v>
      </c>
      <c r="AJ45" s="67">
        <v>39875.1015625</v>
      </c>
      <c r="AK45" s="68">
        <v>7</v>
      </c>
      <c r="AL45" s="67">
        <v>68807.3828125</v>
      </c>
      <c r="AM45" s="68">
        <v>7</v>
      </c>
      <c r="AN45" s="67">
        <v>83383.0546875</v>
      </c>
      <c r="AO45" s="68">
        <v>7</v>
      </c>
      <c r="AP45" s="67" t="s">
        <v>9</v>
      </c>
      <c r="AQ45" s="68"/>
      <c r="AR45" s="67" t="s">
        <v>9</v>
      </c>
      <c r="AS45" s="68"/>
    </row>
    <row r="46" spans="1:45" ht="13.2" x14ac:dyDescent="0.25">
      <c r="B46" s="65" t="s">
        <v>25</v>
      </c>
      <c r="C46" s="66" t="s">
        <v>11</v>
      </c>
      <c r="D46" s="67" t="s">
        <v>9</v>
      </c>
      <c r="E46" s="68"/>
      <c r="F46" s="67" t="s">
        <v>9</v>
      </c>
      <c r="G46" s="68"/>
      <c r="H46" s="67" t="s">
        <v>9</v>
      </c>
      <c r="I46" s="68"/>
      <c r="J46" s="67" t="s">
        <v>9</v>
      </c>
      <c r="K46" s="68"/>
      <c r="L46" s="67" t="s">
        <v>9</v>
      </c>
      <c r="M46" s="68"/>
      <c r="N46" s="67" t="s">
        <v>9</v>
      </c>
      <c r="O46" s="68"/>
      <c r="P46" s="67" t="s">
        <v>9</v>
      </c>
      <c r="Q46" s="68"/>
      <c r="R46" s="67" t="s">
        <v>9</v>
      </c>
      <c r="S46" s="68"/>
      <c r="T46" s="67" t="s">
        <v>9</v>
      </c>
      <c r="U46" s="68"/>
      <c r="V46" s="67" t="s">
        <v>9</v>
      </c>
      <c r="W46" s="68"/>
      <c r="X46" s="67">
        <v>14078</v>
      </c>
      <c r="Y46" s="68"/>
      <c r="Z46" s="67" t="s">
        <v>9</v>
      </c>
      <c r="AA46" s="68"/>
      <c r="AB46" s="67">
        <v>562856</v>
      </c>
      <c r="AC46" s="68"/>
      <c r="AD46" s="67" t="s">
        <v>9</v>
      </c>
      <c r="AE46" s="68"/>
      <c r="AF46" s="67">
        <v>3246</v>
      </c>
      <c r="AG46" s="68"/>
      <c r="AH46" s="67" t="s">
        <v>9</v>
      </c>
      <c r="AI46" s="68"/>
      <c r="AJ46" s="67">
        <v>8793</v>
      </c>
      <c r="AK46" s="68"/>
      <c r="AL46" s="67" t="s">
        <v>9</v>
      </c>
      <c r="AM46" s="68"/>
      <c r="AN46" s="67">
        <v>10319</v>
      </c>
      <c r="AO46" s="68"/>
      <c r="AP46" s="67" t="s">
        <v>9</v>
      </c>
      <c r="AQ46" s="68"/>
      <c r="AR46" s="67">
        <v>10035</v>
      </c>
      <c r="AS46" s="68"/>
    </row>
    <row r="47" spans="1:45" ht="13.2" x14ac:dyDescent="0.25">
      <c r="B47" s="71" t="s">
        <v>26</v>
      </c>
      <c r="C47" s="1" t="s">
        <v>8</v>
      </c>
      <c r="D47" s="72" t="s">
        <v>9</v>
      </c>
      <c r="F47" s="72" t="s">
        <v>9</v>
      </c>
      <c r="H47" s="72" t="s">
        <v>9</v>
      </c>
      <c r="I47" s="3"/>
      <c r="J47" s="72" t="s">
        <v>9</v>
      </c>
      <c r="K47" s="3"/>
      <c r="L47" s="72" t="s">
        <v>9</v>
      </c>
      <c r="M47" s="3"/>
      <c r="N47" s="72" t="s">
        <v>9</v>
      </c>
      <c r="O47" s="3"/>
      <c r="P47" s="72" t="s">
        <v>9</v>
      </c>
      <c r="R47" s="72" t="s">
        <v>9</v>
      </c>
      <c r="T47" s="72" t="s">
        <v>9</v>
      </c>
      <c r="U47" s="3"/>
      <c r="V47" s="72" t="s">
        <v>9</v>
      </c>
      <c r="W47" s="3"/>
      <c r="X47" s="72" t="s">
        <v>9</v>
      </c>
      <c r="Y47" s="3"/>
      <c r="Z47" s="72" t="s">
        <v>9</v>
      </c>
      <c r="AA47" s="3"/>
      <c r="AB47" s="72" t="s">
        <v>9</v>
      </c>
      <c r="AC47" s="3"/>
      <c r="AD47" s="72" t="s">
        <v>9</v>
      </c>
      <c r="AE47" s="3"/>
      <c r="AF47" s="72" t="s">
        <v>9</v>
      </c>
      <c r="AG47" s="3"/>
      <c r="AH47" s="72" t="s">
        <v>9</v>
      </c>
      <c r="AI47" s="3"/>
      <c r="AJ47" s="72" t="s">
        <v>9</v>
      </c>
      <c r="AK47" s="3"/>
      <c r="AL47" s="72">
        <v>12421</v>
      </c>
      <c r="AM47" s="3"/>
      <c r="AN47" s="72">
        <v>7300</v>
      </c>
      <c r="AO47" s="3"/>
      <c r="AP47" s="72" t="s">
        <v>9</v>
      </c>
      <c r="AQ47" s="3"/>
      <c r="AR47" s="72" t="s">
        <v>9</v>
      </c>
      <c r="AS47" s="3"/>
    </row>
    <row r="48" spans="1:45" ht="13.2" x14ac:dyDescent="0.25">
      <c r="B48" s="71" t="s">
        <v>27</v>
      </c>
      <c r="C48" s="1" t="s">
        <v>11</v>
      </c>
      <c r="D48" s="72" t="s">
        <v>9</v>
      </c>
      <c r="F48" s="72" t="s">
        <v>9</v>
      </c>
      <c r="H48" s="72" t="s">
        <v>9</v>
      </c>
      <c r="I48" s="3"/>
      <c r="J48" s="72" t="s">
        <v>9</v>
      </c>
      <c r="K48" s="3"/>
      <c r="L48" s="72" t="s">
        <v>9</v>
      </c>
      <c r="M48" s="3"/>
      <c r="N48" s="72" t="s">
        <v>9</v>
      </c>
      <c r="O48" s="3"/>
      <c r="P48" s="72" t="s">
        <v>9</v>
      </c>
      <c r="R48" s="72" t="s">
        <v>9</v>
      </c>
      <c r="T48" s="72" t="s">
        <v>9</v>
      </c>
      <c r="U48" s="3"/>
      <c r="V48" s="72" t="s">
        <v>9</v>
      </c>
      <c r="W48" s="3"/>
      <c r="X48" s="72">
        <v>18904</v>
      </c>
      <c r="Y48" s="3"/>
      <c r="Z48" s="72" t="s">
        <v>9</v>
      </c>
      <c r="AA48" s="3"/>
      <c r="AB48" s="72">
        <v>5064</v>
      </c>
      <c r="AC48" s="3"/>
      <c r="AD48" s="72" t="s">
        <v>9</v>
      </c>
      <c r="AE48" s="3"/>
      <c r="AF48" s="72">
        <v>13154</v>
      </c>
      <c r="AG48" s="3"/>
      <c r="AH48" s="72" t="s">
        <v>9</v>
      </c>
      <c r="AI48" s="3"/>
      <c r="AJ48" s="72">
        <v>14814</v>
      </c>
      <c r="AK48" s="3"/>
      <c r="AL48" s="72" t="s">
        <v>9</v>
      </c>
      <c r="AM48" s="3"/>
      <c r="AN48" s="72">
        <v>5576</v>
      </c>
      <c r="AO48" s="3"/>
      <c r="AP48" s="72" t="s">
        <v>9</v>
      </c>
      <c r="AQ48" s="3"/>
      <c r="AR48" s="72">
        <v>141259</v>
      </c>
      <c r="AS48" s="3"/>
    </row>
    <row r="49" spans="2:45" ht="13.2" x14ac:dyDescent="0.25">
      <c r="B49" s="71" t="s">
        <v>28</v>
      </c>
      <c r="C49" s="1" t="s">
        <v>11</v>
      </c>
      <c r="D49" s="72" t="s">
        <v>9</v>
      </c>
      <c r="F49" s="72" t="s">
        <v>9</v>
      </c>
      <c r="H49" s="72" t="s">
        <v>9</v>
      </c>
      <c r="I49" s="3"/>
      <c r="J49" s="72" t="s">
        <v>9</v>
      </c>
      <c r="K49" s="3"/>
      <c r="L49" s="72" t="s">
        <v>9</v>
      </c>
      <c r="M49" s="3"/>
      <c r="N49" s="72" t="s">
        <v>9</v>
      </c>
      <c r="O49" s="3"/>
      <c r="P49" s="72" t="s">
        <v>9</v>
      </c>
      <c r="R49" s="72" t="s">
        <v>9</v>
      </c>
      <c r="T49" s="72" t="s">
        <v>9</v>
      </c>
      <c r="U49" s="3"/>
      <c r="V49" s="72" t="s">
        <v>9</v>
      </c>
      <c r="W49" s="3"/>
      <c r="X49" s="72">
        <v>150858</v>
      </c>
      <c r="Y49" s="3"/>
      <c r="Z49" s="72" t="s">
        <v>9</v>
      </c>
      <c r="AA49" s="3"/>
      <c r="AB49" s="72">
        <v>65263</v>
      </c>
      <c r="AC49" s="3"/>
      <c r="AD49" s="72" t="s">
        <v>9</v>
      </c>
      <c r="AE49" s="3"/>
      <c r="AF49" s="72">
        <v>79496</v>
      </c>
      <c r="AG49" s="3"/>
      <c r="AH49" s="72" t="s">
        <v>9</v>
      </c>
      <c r="AI49" s="3"/>
      <c r="AJ49" s="72">
        <v>60288</v>
      </c>
      <c r="AK49" s="3"/>
      <c r="AL49" s="72" t="s">
        <v>9</v>
      </c>
      <c r="AM49" s="3"/>
      <c r="AN49" s="72">
        <v>36716</v>
      </c>
      <c r="AO49" s="3"/>
      <c r="AP49" s="72" t="s">
        <v>9</v>
      </c>
      <c r="AQ49" s="3"/>
      <c r="AR49" s="72">
        <v>35512</v>
      </c>
      <c r="AS49" s="3"/>
    </row>
    <row r="50" spans="2:45" ht="13.2" x14ac:dyDescent="0.25">
      <c r="B50" s="71" t="s">
        <v>29</v>
      </c>
      <c r="C50" s="1" t="s">
        <v>11</v>
      </c>
      <c r="D50" s="72" t="s">
        <v>9</v>
      </c>
      <c r="F50" s="72" t="s">
        <v>9</v>
      </c>
      <c r="H50" s="72" t="s">
        <v>9</v>
      </c>
      <c r="I50" s="3"/>
      <c r="J50" s="72" t="s">
        <v>9</v>
      </c>
      <c r="K50" s="3"/>
      <c r="L50" s="72" t="s">
        <v>9</v>
      </c>
      <c r="M50" s="3"/>
      <c r="N50" s="72" t="s">
        <v>9</v>
      </c>
      <c r="O50" s="3"/>
      <c r="P50" s="72" t="s">
        <v>9</v>
      </c>
      <c r="R50" s="72" t="s">
        <v>9</v>
      </c>
      <c r="T50" s="72" t="s">
        <v>9</v>
      </c>
      <c r="U50" s="3"/>
      <c r="V50" s="72" t="s">
        <v>9</v>
      </c>
      <c r="W50" s="3"/>
      <c r="X50" s="72">
        <v>115162</v>
      </c>
      <c r="Y50" s="3"/>
      <c r="Z50" s="72" t="s">
        <v>9</v>
      </c>
      <c r="AA50" s="3"/>
      <c r="AB50" s="72">
        <v>163542</v>
      </c>
      <c r="AC50" s="3"/>
      <c r="AD50" s="72" t="s">
        <v>9</v>
      </c>
      <c r="AE50" s="3"/>
      <c r="AF50" s="72">
        <v>169800</v>
      </c>
      <c r="AG50" s="3"/>
      <c r="AH50" s="72" t="s">
        <v>9</v>
      </c>
      <c r="AI50" s="3"/>
      <c r="AJ50" s="72">
        <v>668190</v>
      </c>
      <c r="AK50" s="3"/>
      <c r="AL50" s="72" t="s">
        <v>9</v>
      </c>
      <c r="AM50" s="3"/>
      <c r="AN50" s="72">
        <v>522988</v>
      </c>
      <c r="AO50" s="3"/>
      <c r="AP50" s="72" t="s">
        <v>9</v>
      </c>
      <c r="AQ50" s="3"/>
      <c r="AR50" s="72">
        <v>1195969</v>
      </c>
      <c r="AS50" s="3"/>
    </row>
    <row r="51" spans="2:45" ht="13.2" x14ac:dyDescent="0.25">
      <c r="B51" s="71" t="s">
        <v>30</v>
      </c>
      <c r="C51" s="1" t="s">
        <v>8</v>
      </c>
      <c r="D51" s="72" t="s">
        <v>9</v>
      </c>
      <c r="F51" s="72" t="s">
        <v>9</v>
      </c>
      <c r="H51" s="72" t="s">
        <v>9</v>
      </c>
      <c r="I51" s="3"/>
      <c r="J51" s="72" t="s">
        <v>9</v>
      </c>
      <c r="K51" s="3"/>
      <c r="L51" s="72" t="s">
        <v>9</v>
      </c>
      <c r="M51" s="3"/>
      <c r="N51" s="72" t="s">
        <v>9</v>
      </c>
      <c r="O51" s="3"/>
      <c r="P51" s="72" t="s">
        <v>9</v>
      </c>
      <c r="R51" s="72" t="s">
        <v>9</v>
      </c>
      <c r="T51" s="72">
        <v>502</v>
      </c>
      <c r="U51" s="3"/>
      <c r="V51" s="72" t="s">
        <v>9</v>
      </c>
      <c r="W51" s="3"/>
      <c r="X51" s="72" t="s">
        <v>9</v>
      </c>
      <c r="Y51" s="3"/>
      <c r="Z51" s="72" t="s">
        <v>9</v>
      </c>
      <c r="AA51" s="3"/>
      <c r="AB51" s="72" t="s">
        <v>9</v>
      </c>
      <c r="AC51" s="3"/>
      <c r="AD51" s="72" t="s">
        <v>9</v>
      </c>
      <c r="AE51" s="3"/>
      <c r="AF51" s="72" t="s">
        <v>9</v>
      </c>
      <c r="AG51" s="3"/>
      <c r="AH51" s="72" t="s">
        <v>9</v>
      </c>
      <c r="AI51" s="3"/>
      <c r="AJ51" s="72" t="s">
        <v>9</v>
      </c>
      <c r="AK51" s="3"/>
      <c r="AL51" s="72" t="s">
        <v>9</v>
      </c>
      <c r="AM51" s="3"/>
      <c r="AN51" s="72" t="s">
        <v>9</v>
      </c>
      <c r="AO51" s="3"/>
      <c r="AP51" s="72" t="s">
        <v>9</v>
      </c>
      <c r="AQ51" s="3"/>
      <c r="AR51" s="72" t="s">
        <v>9</v>
      </c>
      <c r="AS51" s="3"/>
    </row>
    <row r="52" spans="2:45" ht="13.2" x14ac:dyDescent="0.25">
      <c r="B52" s="65" t="s">
        <v>31</v>
      </c>
      <c r="C52" s="66" t="s">
        <v>11</v>
      </c>
      <c r="D52" s="67" t="s">
        <v>9</v>
      </c>
      <c r="E52" s="68"/>
      <c r="F52" s="67" t="s">
        <v>9</v>
      </c>
      <c r="G52" s="68"/>
      <c r="H52" s="67" t="s">
        <v>9</v>
      </c>
      <c r="I52" s="68"/>
      <c r="J52" s="67" t="s">
        <v>9</v>
      </c>
      <c r="K52" s="68"/>
      <c r="L52" s="67" t="s">
        <v>9</v>
      </c>
      <c r="M52" s="68"/>
      <c r="N52" s="67" t="s">
        <v>9</v>
      </c>
      <c r="O52" s="68"/>
      <c r="P52" s="67" t="s">
        <v>9</v>
      </c>
      <c r="Q52" s="68"/>
      <c r="R52" s="67" t="s">
        <v>9</v>
      </c>
      <c r="S52" s="68"/>
      <c r="T52" s="67" t="s">
        <v>9</v>
      </c>
      <c r="U52" s="68"/>
      <c r="V52" s="67" t="s">
        <v>9</v>
      </c>
      <c r="W52" s="68"/>
      <c r="X52" s="67">
        <v>6643259</v>
      </c>
      <c r="Y52" s="68"/>
      <c r="Z52" s="67" t="s">
        <v>9</v>
      </c>
      <c r="AA52" s="68"/>
      <c r="AB52" s="67">
        <v>6315240</v>
      </c>
      <c r="AC52" s="68"/>
      <c r="AD52" s="67" t="s">
        <v>9</v>
      </c>
      <c r="AE52" s="73"/>
      <c r="AF52" s="67">
        <v>6429778</v>
      </c>
      <c r="AG52" s="68"/>
      <c r="AH52" s="67" t="s">
        <v>9</v>
      </c>
      <c r="AI52" s="68"/>
      <c r="AJ52" s="67">
        <v>7979192</v>
      </c>
      <c r="AK52" s="68"/>
      <c r="AL52" s="67" t="s">
        <v>9</v>
      </c>
      <c r="AM52" s="68"/>
      <c r="AN52" s="67">
        <v>7466476</v>
      </c>
      <c r="AO52" s="68"/>
      <c r="AP52" s="67" t="s">
        <v>9</v>
      </c>
      <c r="AQ52" s="68"/>
      <c r="AR52" s="67">
        <v>8983360</v>
      </c>
      <c r="AS52" s="68"/>
    </row>
    <row r="53" spans="2:45" ht="13.2" x14ac:dyDescent="0.25">
      <c r="B53" s="65" t="s">
        <v>32</v>
      </c>
      <c r="C53" s="66" t="s">
        <v>11</v>
      </c>
      <c r="D53" s="67" t="s">
        <v>9</v>
      </c>
      <c r="E53" s="68"/>
      <c r="F53" s="67" t="s">
        <v>9</v>
      </c>
      <c r="G53" s="68"/>
      <c r="H53" s="67" t="s">
        <v>9</v>
      </c>
      <c r="I53" s="68"/>
      <c r="J53" s="67" t="s">
        <v>9</v>
      </c>
      <c r="K53" s="68"/>
      <c r="L53" s="67" t="s">
        <v>9</v>
      </c>
      <c r="M53" s="68"/>
      <c r="N53" s="67" t="s">
        <v>9</v>
      </c>
      <c r="O53" s="68"/>
      <c r="P53" s="67" t="s">
        <v>9</v>
      </c>
      <c r="Q53" s="68"/>
      <c r="R53" s="67" t="s">
        <v>9</v>
      </c>
      <c r="S53" s="68"/>
      <c r="T53" s="67" t="s">
        <v>9</v>
      </c>
      <c r="U53" s="68"/>
      <c r="V53" s="67" t="s">
        <v>9</v>
      </c>
      <c r="W53" s="68"/>
      <c r="X53" s="67">
        <v>1818793</v>
      </c>
      <c r="Y53" s="68"/>
      <c r="Z53" s="67" t="s">
        <v>9</v>
      </c>
      <c r="AA53" s="68"/>
      <c r="AB53" s="67">
        <v>1738261</v>
      </c>
      <c r="AC53" s="68"/>
      <c r="AD53" s="67" t="s">
        <v>9</v>
      </c>
      <c r="AE53" s="68"/>
      <c r="AF53" s="67">
        <v>1721934</v>
      </c>
      <c r="AG53" s="68"/>
      <c r="AH53" s="67" t="s">
        <v>9</v>
      </c>
      <c r="AI53" s="68"/>
      <c r="AJ53" s="67">
        <v>877708</v>
      </c>
      <c r="AK53" s="68"/>
      <c r="AL53" s="67" t="s">
        <v>9</v>
      </c>
      <c r="AM53" s="68"/>
      <c r="AN53" s="67">
        <v>950554</v>
      </c>
      <c r="AO53" s="68"/>
      <c r="AP53" s="67" t="s">
        <v>9</v>
      </c>
      <c r="AQ53" s="68"/>
      <c r="AR53" s="67">
        <v>1551237</v>
      </c>
      <c r="AS53" s="68"/>
    </row>
    <row r="54" spans="2:45" ht="13.2" x14ac:dyDescent="0.25">
      <c r="B54" s="65" t="s">
        <v>33</v>
      </c>
      <c r="C54" s="66" t="s">
        <v>11</v>
      </c>
      <c r="D54" s="67" t="s">
        <v>9</v>
      </c>
      <c r="E54" s="68"/>
      <c r="F54" s="67" t="s">
        <v>9</v>
      </c>
      <c r="G54" s="68"/>
      <c r="H54" s="67" t="s">
        <v>9</v>
      </c>
      <c r="I54" s="68"/>
      <c r="J54" s="67" t="s">
        <v>9</v>
      </c>
      <c r="K54" s="68"/>
      <c r="L54" s="67" t="s">
        <v>9</v>
      </c>
      <c r="M54" s="68"/>
      <c r="N54" s="67" t="s">
        <v>9</v>
      </c>
      <c r="O54" s="68"/>
      <c r="P54" s="67" t="s">
        <v>9</v>
      </c>
      <c r="Q54" s="68"/>
      <c r="R54" s="67" t="s">
        <v>9</v>
      </c>
      <c r="S54" s="68"/>
      <c r="T54" s="67" t="s">
        <v>9</v>
      </c>
      <c r="U54" s="68"/>
      <c r="V54" s="67" t="s">
        <v>9</v>
      </c>
      <c r="W54" s="68"/>
      <c r="X54" s="67">
        <v>1707000</v>
      </c>
      <c r="Y54" s="68"/>
      <c r="Z54" s="67" t="s">
        <v>9</v>
      </c>
      <c r="AA54" s="68"/>
      <c r="AB54" s="67">
        <v>1769040</v>
      </c>
      <c r="AC54" s="68"/>
      <c r="AD54" s="67" t="s">
        <v>9</v>
      </c>
      <c r="AE54" s="68"/>
      <c r="AF54" s="67">
        <v>2120360</v>
      </c>
      <c r="AG54" s="68"/>
      <c r="AH54" s="67" t="s">
        <v>9</v>
      </c>
      <c r="AI54" s="68"/>
      <c r="AJ54" s="67">
        <v>2729389</v>
      </c>
      <c r="AK54" s="68"/>
      <c r="AL54" s="67" t="s">
        <v>9</v>
      </c>
      <c r="AM54" s="68"/>
      <c r="AN54" s="67">
        <v>2838870</v>
      </c>
      <c r="AO54" s="68"/>
      <c r="AP54" s="67" t="s">
        <v>9</v>
      </c>
      <c r="AQ54" s="68"/>
      <c r="AR54" s="67">
        <v>2968563</v>
      </c>
      <c r="AS54" s="68"/>
    </row>
    <row r="55" spans="2:45" ht="13.2" x14ac:dyDescent="0.25">
      <c r="B55" s="65" t="s">
        <v>34</v>
      </c>
      <c r="C55" s="66" t="s">
        <v>8</v>
      </c>
      <c r="D55" s="67">
        <v>0</v>
      </c>
      <c r="E55" s="68"/>
      <c r="F55" s="67">
        <v>0</v>
      </c>
      <c r="G55" s="68"/>
      <c r="H55" s="67" t="s">
        <v>9</v>
      </c>
      <c r="I55" s="68"/>
      <c r="J55" s="67" t="s">
        <v>9</v>
      </c>
      <c r="K55" s="68"/>
      <c r="L55" s="67" t="s">
        <v>9</v>
      </c>
      <c r="M55" s="68"/>
      <c r="N55" s="67">
        <v>0</v>
      </c>
      <c r="O55" s="68"/>
      <c r="P55" s="67">
        <v>0</v>
      </c>
      <c r="Q55" s="68"/>
      <c r="R55" s="67">
        <v>0</v>
      </c>
      <c r="S55" s="68"/>
      <c r="T55" s="67">
        <v>0</v>
      </c>
      <c r="U55" s="68"/>
      <c r="V55" s="67">
        <v>0</v>
      </c>
      <c r="W55" s="68"/>
      <c r="X55" s="67">
        <v>0</v>
      </c>
      <c r="Y55" s="68"/>
      <c r="Z55" s="67">
        <v>0</v>
      </c>
      <c r="AA55" s="68"/>
      <c r="AB55" s="67" t="s">
        <v>9</v>
      </c>
      <c r="AC55" s="68"/>
      <c r="AD55" s="67" t="s">
        <v>9</v>
      </c>
      <c r="AE55" s="68"/>
      <c r="AF55" s="67" t="s">
        <v>9</v>
      </c>
      <c r="AG55" s="68"/>
      <c r="AH55" s="67" t="s">
        <v>9</v>
      </c>
      <c r="AI55" s="68"/>
      <c r="AJ55" s="67" t="s">
        <v>9</v>
      </c>
      <c r="AK55" s="68"/>
      <c r="AL55" s="67" t="s">
        <v>9</v>
      </c>
      <c r="AM55" s="68"/>
      <c r="AN55" s="67" t="s">
        <v>9</v>
      </c>
      <c r="AO55" s="68"/>
      <c r="AP55" s="67" t="s">
        <v>9</v>
      </c>
      <c r="AQ55" s="68"/>
      <c r="AR55" s="67" t="s">
        <v>9</v>
      </c>
      <c r="AS55" s="68"/>
    </row>
    <row r="56" spans="2:45" ht="13.2" x14ac:dyDescent="0.25">
      <c r="B56" s="65" t="s">
        <v>35</v>
      </c>
      <c r="C56" s="66" t="s">
        <v>11</v>
      </c>
      <c r="D56" s="67" t="s">
        <v>9</v>
      </c>
      <c r="E56" s="68"/>
      <c r="F56" s="67" t="s">
        <v>9</v>
      </c>
      <c r="G56" s="68"/>
      <c r="H56" s="67" t="s">
        <v>9</v>
      </c>
      <c r="I56" s="68"/>
      <c r="J56" s="67" t="s">
        <v>9</v>
      </c>
      <c r="K56" s="68"/>
      <c r="L56" s="67" t="s">
        <v>9</v>
      </c>
      <c r="M56" s="68"/>
      <c r="N56" s="67" t="s">
        <v>9</v>
      </c>
      <c r="O56" s="68"/>
      <c r="P56" s="67" t="s">
        <v>9</v>
      </c>
      <c r="Q56" s="68"/>
      <c r="R56" s="67" t="s">
        <v>9</v>
      </c>
      <c r="S56" s="68"/>
      <c r="T56" s="67" t="s">
        <v>9</v>
      </c>
      <c r="U56" s="68"/>
      <c r="V56" s="67" t="s">
        <v>9</v>
      </c>
      <c r="W56" s="68"/>
      <c r="X56" s="67">
        <v>5570009</v>
      </c>
      <c r="Y56" s="70"/>
      <c r="Z56" s="67" t="s">
        <v>9</v>
      </c>
      <c r="AA56" s="70"/>
      <c r="AB56" s="67">
        <v>4826070</v>
      </c>
      <c r="AC56" s="70"/>
      <c r="AD56" s="67" t="s">
        <v>9</v>
      </c>
      <c r="AE56" s="68"/>
      <c r="AF56" s="67">
        <v>5215311</v>
      </c>
      <c r="AG56" s="68"/>
      <c r="AH56" s="67" t="s">
        <v>9</v>
      </c>
      <c r="AI56" s="70"/>
      <c r="AJ56" s="67">
        <v>3983980</v>
      </c>
      <c r="AK56" s="70"/>
      <c r="AL56" s="67" t="s">
        <v>9</v>
      </c>
      <c r="AM56" s="70"/>
      <c r="AN56" s="67">
        <v>4863231</v>
      </c>
      <c r="AO56" s="70"/>
      <c r="AP56" s="67" t="s">
        <v>9</v>
      </c>
      <c r="AQ56" s="70"/>
      <c r="AR56" s="67">
        <v>4649719</v>
      </c>
      <c r="AS56" s="68"/>
    </row>
    <row r="57" spans="2:45" ht="13.2" x14ac:dyDescent="0.25">
      <c r="B57" s="71" t="s">
        <v>36</v>
      </c>
      <c r="C57" s="1" t="s">
        <v>11</v>
      </c>
      <c r="D57" s="72" t="s">
        <v>9</v>
      </c>
      <c r="F57" s="72" t="s">
        <v>9</v>
      </c>
      <c r="H57" s="72" t="s">
        <v>9</v>
      </c>
      <c r="I57" s="3"/>
      <c r="J57" s="72" t="s">
        <v>9</v>
      </c>
      <c r="K57" s="3"/>
      <c r="L57" s="72" t="s">
        <v>9</v>
      </c>
      <c r="M57" s="3"/>
      <c r="N57" s="72" t="s">
        <v>9</v>
      </c>
      <c r="O57" s="3"/>
      <c r="P57" s="72" t="s">
        <v>9</v>
      </c>
      <c r="R57" s="72" t="s">
        <v>9</v>
      </c>
      <c r="T57" s="72" t="s">
        <v>9</v>
      </c>
      <c r="U57" s="3"/>
      <c r="V57" s="72" t="s">
        <v>9</v>
      </c>
      <c r="W57" s="3"/>
      <c r="X57" s="72">
        <v>143971</v>
      </c>
      <c r="Y57" s="2"/>
      <c r="Z57" s="72" t="s">
        <v>9</v>
      </c>
      <c r="AA57" s="2"/>
      <c r="AB57" s="72">
        <v>33118</v>
      </c>
      <c r="AC57" s="2"/>
      <c r="AD57" s="72" t="s">
        <v>9</v>
      </c>
      <c r="AE57" s="2"/>
      <c r="AF57" s="72">
        <v>15748</v>
      </c>
      <c r="AG57" s="2"/>
      <c r="AH57" s="72" t="s">
        <v>9</v>
      </c>
      <c r="AI57" s="2"/>
      <c r="AJ57" s="72">
        <v>11910</v>
      </c>
      <c r="AK57" s="2"/>
      <c r="AL57" s="72" t="s">
        <v>9</v>
      </c>
      <c r="AM57" s="2"/>
      <c r="AN57" s="72">
        <v>16997</v>
      </c>
      <c r="AO57" s="2"/>
      <c r="AP57" s="72" t="s">
        <v>9</v>
      </c>
      <c r="AQ57" s="2"/>
      <c r="AR57" s="72">
        <v>19303</v>
      </c>
      <c r="AS57" s="3"/>
    </row>
    <row r="58" spans="2:45" ht="13.2" x14ac:dyDescent="0.25">
      <c r="B58" s="71" t="s">
        <v>37</v>
      </c>
      <c r="C58" s="1" t="s">
        <v>8</v>
      </c>
      <c r="D58" s="72" t="s">
        <v>9</v>
      </c>
      <c r="F58" s="72" t="s">
        <v>9</v>
      </c>
      <c r="H58" s="72" t="s">
        <v>9</v>
      </c>
      <c r="I58" s="3"/>
      <c r="J58" s="72" t="s">
        <v>9</v>
      </c>
      <c r="K58" s="3"/>
      <c r="L58" s="72" t="s">
        <v>9</v>
      </c>
      <c r="M58" s="3"/>
      <c r="N58" s="72" t="s">
        <v>9</v>
      </c>
      <c r="O58" s="3"/>
      <c r="P58" s="72" t="s">
        <v>9</v>
      </c>
      <c r="R58" s="72" t="s">
        <v>9</v>
      </c>
      <c r="T58" s="72" t="s">
        <v>9</v>
      </c>
      <c r="U58" s="3"/>
      <c r="V58" s="72" t="s">
        <v>9</v>
      </c>
      <c r="W58" s="3"/>
      <c r="X58" s="72" t="s">
        <v>9</v>
      </c>
      <c r="Y58" s="3"/>
      <c r="Z58" s="72" t="s">
        <v>9</v>
      </c>
      <c r="AA58" s="3"/>
      <c r="AB58" s="72" t="s">
        <v>9</v>
      </c>
      <c r="AC58" s="3"/>
      <c r="AD58" s="72">
        <v>3000</v>
      </c>
      <c r="AE58" s="3">
        <v>8</v>
      </c>
      <c r="AF58" s="72">
        <v>7748</v>
      </c>
      <c r="AG58" s="3">
        <v>8</v>
      </c>
      <c r="AH58" s="72" t="s">
        <v>9</v>
      </c>
      <c r="AI58" s="3"/>
      <c r="AJ58" s="72" t="s">
        <v>9</v>
      </c>
      <c r="AK58" s="3"/>
      <c r="AL58" s="72" t="s">
        <v>9</v>
      </c>
      <c r="AM58" s="3"/>
      <c r="AN58" s="72" t="s">
        <v>9</v>
      </c>
      <c r="AO58" s="3"/>
      <c r="AP58" s="72" t="s">
        <v>9</v>
      </c>
      <c r="AQ58" s="3"/>
      <c r="AR58" s="72" t="s">
        <v>9</v>
      </c>
      <c r="AS58" s="3"/>
    </row>
    <row r="59" spans="2:45" ht="13.2" x14ac:dyDescent="0.25">
      <c r="B59" s="71" t="s">
        <v>38</v>
      </c>
      <c r="C59" s="1" t="s">
        <v>8</v>
      </c>
      <c r="D59" s="72" t="s">
        <v>9</v>
      </c>
      <c r="F59" s="72" t="s">
        <v>9</v>
      </c>
      <c r="H59" s="72" t="s">
        <v>9</v>
      </c>
      <c r="I59" s="3"/>
      <c r="J59" s="72" t="s">
        <v>9</v>
      </c>
      <c r="K59" s="3"/>
      <c r="L59" s="72" t="s">
        <v>9</v>
      </c>
      <c r="M59" s="3"/>
      <c r="N59" s="72" t="s">
        <v>9</v>
      </c>
      <c r="O59" s="3"/>
      <c r="P59" s="72" t="s">
        <v>9</v>
      </c>
      <c r="R59" s="72" t="s">
        <v>9</v>
      </c>
      <c r="T59" s="72" t="s">
        <v>9</v>
      </c>
      <c r="U59" s="3"/>
      <c r="V59" s="72" t="s">
        <v>9</v>
      </c>
      <c r="W59" s="3"/>
      <c r="X59" s="72" t="s">
        <v>9</v>
      </c>
      <c r="Y59" s="3"/>
      <c r="Z59" s="72" t="s">
        <v>9</v>
      </c>
      <c r="AA59" s="3"/>
      <c r="AB59" s="72" t="s">
        <v>9</v>
      </c>
      <c r="AC59" s="3"/>
      <c r="AD59" s="72" t="s">
        <v>9</v>
      </c>
      <c r="AE59" s="3"/>
      <c r="AF59" s="72" t="s">
        <v>9</v>
      </c>
      <c r="AG59" s="3"/>
      <c r="AH59" s="72" t="s">
        <v>9</v>
      </c>
      <c r="AI59" s="3"/>
      <c r="AJ59" s="72">
        <v>3</v>
      </c>
      <c r="AK59" s="3">
        <v>9</v>
      </c>
      <c r="AL59" s="72">
        <v>4</v>
      </c>
      <c r="AM59" s="3">
        <v>9</v>
      </c>
      <c r="AN59" s="72">
        <v>4</v>
      </c>
      <c r="AO59" s="3">
        <v>9</v>
      </c>
      <c r="AP59" s="72" t="s">
        <v>9</v>
      </c>
      <c r="AQ59" s="3"/>
      <c r="AR59" s="72" t="s">
        <v>9</v>
      </c>
      <c r="AS59" s="3"/>
    </row>
    <row r="60" spans="2:45" ht="13.2" x14ac:dyDescent="0.25">
      <c r="B60" s="71" t="s">
        <v>39</v>
      </c>
      <c r="C60" s="1" t="s">
        <v>11</v>
      </c>
      <c r="D60" s="72" t="s">
        <v>9</v>
      </c>
      <c r="F60" s="72" t="s">
        <v>9</v>
      </c>
      <c r="H60" s="72" t="s">
        <v>9</v>
      </c>
      <c r="I60" s="3"/>
      <c r="J60" s="72" t="s">
        <v>9</v>
      </c>
      <c r="K60" s="3"/>
      <c r="L60" s="72" t="s">
        <v>9</v>
      </c>
      <c r="M60" s="3"/>
      <c r="N60" s="72" t="s">
        <v>9</v>
      </c>
      <c r="O60" s="3"/>
      <c r="P60" s="72" t="s">
        <v>9</v>
      </c>
      <c r="R60" s="72" t="s">
        <v>9</v>
      </c>
      <c r="T60" s="72" t="s">
        <v>9</v>
      </c>
      <c r="U60" s="3"/>
      <c r="V60" s="72" t="s">
        <v>9</v>
      </c>
      <c r="W60" s="3"/>
      <c r="X60" s="72">
        <v>81207</v>
      </c>
      <c r="Z60" s="72" t="s">
        <v>9</v>
      </c>
      <c r="AB60" s="72">
        <v>836448</v>
      </c>
      <c r="AD60" s="72" t="s">
        <v>9</v>
      </c>
      <c r="AF60" s="72">
        <v>215076</v>
      </c>
      <c r="AH60" s="72" t="s">
        <v>9</v>
      </c>
      <c r="AI60" s="3"/>
      <c r="AJ60" s="72">
        <v>87068</v>
      </c>
      <c r="AL60" s="72" t="s">
        <v>9</v>
      </c>
      <c r="AN60" s="72">
        <v>155827</v>
      </c>
      <c r="AP60" s="72" t="s">
        <v>9</v>
      </c>
      <c r="AQ60" s="3"/>
      <c r="AR60" s="72">
        <v>85563</v>
      </c>
      <c r="AS60" s="3"/>
    </row>
    <row r="61" spans="2:45" ht="13.2" x14ac:dyDescent="0.25">
      <c r="B61" s="71" t="s">
        <v>40</v>
      </c>
      <c r="C61" s="1" t="s">
        <v>11</v>
      </c>
      <c r="D61" s="72" t="s">
        <v>9</v>
      </c>
      <c r="F61" s="72" t="s">
        <v>9</v>
      </c>
      <c r="H61" s="72" t="s">
        <v>9</v>
      </c>
      <c r="I61" s="3"/>
      <c r="J61" s="72" t="s">
        <v>9</v>
      </c>
      <c r="K61" s="3"/>
      <c r="L61" s="72" t="s">
        <v>9</v>
      </c>
      <c r="M61" s="3"/>
      <c r="N61" s="72" t="s">
        <v>9</v>
      </c>
      <c r="O61" s="3"/>
      <c r="P61" s="72" t="s">
        <v>9</v>
      </c>
      <c r="R61" s="72" t="s">
        <v>9</v>
      </c>
      <c r="T61" s="72" t="s">
        <v>9</v>
      </c>
      <c r="U61" s="3"/>
      <c r="V61" s="72" t="s">
        <v>9</v>
      </c>
      <c r="W61" s="3"/>
      <c r="X61" s="72">
        <v>2000</v>
      </c>
      <c r="Y61" s="2"/>
      <c r="Z61" s="72" t="s">
        <v>9</v>
      </c>
      <c r="AA61" s="2"/>
      <c r="AB61" s="72" t="s">
        <v>9</v>
      </c>
      <c r="AC61" s="2"/>
      <c r="AD61" s="72" t="s">
        <v>9</v>
      </c>
      <c r="AE61" s="2"/>
      <c r="AF61" s="72">
        <v>129039</v>
      </c>
      <c r="AG61" s="2"/>
      <c r="AH61" s="72" t="s">
        <v>9</v>
      </c>
      <c r="AI61" s="2"/>
      <c r="AJ61" s="72">
        <v>1386</v>
      </c>
      <c r="AK61" s="2"/>
      <c r="AL61" s="72" t="s">
        <v>9</v>
      </c>
      <c r="AM61" s="2"/>
      <c r="AN61" s="72">
        <v>758</v>
      </c>
      <c r="AO61" s="2"/>
      <c r="AP61" s="72" t="s">
        <v>9</v>
      </c>
      <c r="AQ61" s="2"/>
      <c r="AR61" s="72" t="s">
        <v>9</v>
      </c>
      <c r="AS61" s="3"/>
    </row>
    <row r="62" spans="2:45" ht="13.2" x14ac:dyDescent="0.25">
      <c r="B62" s="65" t="s">
        <v>41</v>
      </c>
      <c r="C62" s="66" t="s">
        <v>8</v>
      </c>
      <c r="D62" s="67" t="s">
        <v>9</v>
      </c>
      <c r="E62" s="68"/>
      <c r="F62" s="67" t="s">
        <v>9</v>
      </c>
      <c r="G62" s="68"/>
      <c r="H62" s="67" t="s">
        <v>9</v>
      </c>
      <c r="I62" s="68"/>
      <c r="J62" s="67" t="s">
        <v>9</v>
      </c>
      <c r="K62" s="68"/>
      <c r="L62" s="67" t="s">
        <v>9</v>
      </c>
      <c r="M62" s="68"/>
      <c r="N62" s="67" t="s">
        <v>9</v>
      </c>
      <c r="O62" s="68"/>
      <c r="P62" s="67">
        <v>5250173</v>
      </c>
      <c r="Q62" s="68"/>
      <c r="R62" s="67" t="s">
        <v>9</v>
      </c>
      <c r="S62" s="68"/>
      <c r="T62" s="67" t="s">
        <v>9</v>
      </c>
      <c r="U62" s="68"/>
      <c r="V62" s="67" t="s">
        <v>9</v>
      </c>
      <c r="W62" s="68"/>
      <c r="X62" s="67" t="s">
        <v>9</v>
      </c>
      <c r="Y62" s="68"/>
      <c r="Z62" s="67" t="s">
        <v>9</v>
      </c>
      <c r="AA62" s="74"/>
      <c r="AB62" s="67" t="s">
        <v>9</v>
      </c>
      <c r="AC62" s="68"/>
      <c r="AD62" s="67" t="s">
        <v>9</v>
      </c>
      <c r="AE62" s="74"/>
      <c r="AF62" s="67" t="s">
        <v>9</v>
      </c>
      <c r="AG62" s="74"/>
      <c r="AH62" s="67" t="s">
        <v>9</v>
      </c>
      <c r="AI62" s="68"/>
      <c r="AJ62" s="67" t="s">
        <v>9</v>
      </c>
      <c r="AK62" s="74"/>
      <c r="AL62" s="67" t="s">
        <v>9</v>
      </c>
      <c r="AM62" s="74"/>
      <c r="AN62" s="67">
        <v>1997733</v>
      </c>
      <c r="AO62" s="74"/>
      <c r="AP62" s="67" t="s">
        <v>9</v>
      </c>
      <c r="AQ62" s="68"/>
      <c r="AR62" s="67" t="s">
        <v>9</v>
      </c>
      <c r="AS62" s="68"/>
    </row>
    <row r="63" spans="2:45" ht="13.2" x14ac:dyDescent="0.25">
      <c r="B63" s="65" t="s">
        <v>42</v>
      </c>
      <c r="C63" s="66" t="s">
        <v>8</v>
      </c>
      <c r="D63" s="67" t="s">
        <v>9</v>
      </c>
      <c r="E63" s="68"/>
      <c r="F63" s="67" t="s">
        <v>9</v>
      </c>
      <c r="G63" s="68"/>
      <c r="H63" s="67" t="s">
        <v>9</v>
      </c>
      <c r="I63" s="68"/>
      <c r="J63" s="67" t="s">
        <v>9</v>
      </c>
      <c r="K63" s="68"/>
      <c r="L63" s="67" t="s">
        <v>9</v>
      </c>
      <c r="M63" s="68"/>
      <c r="N63" s="67" t="s">
        <v>9</v>
      </c>
      <c r="O63" s="68"/>
      <c r="P63" s="67" t="s">
        <v>9</v>
      </c>
      <c r="Q63" s="68"/>
      <c r="R63" s="67" t="s">
        <v>9</v>
      </c>
      <c r="S63" s="68"/>
      <c r="T63" s="67" t="s">
        <v>9</v>
      </c>
      <c r="U63" s="68"/>
      <c r="V63" s="67" t="s">
        <v>9</v>
      </c>
      <c r="W63" s="68"/>
      <c r="X63" s="67" t="s">
        <v>9</v>
      </c>
      <c r="Y63" s="68"/>
      <c r="Z63" s="67" t="s">
        <v>9</v>
      </c>
      <c r="AA63" s="68"/>
      <c r="AB63" s="67" t="s">
        <v>9</v>
      </c>
      <c r="AC63" s="68"/>
      <c r="AD63" s="67" t="s">
        <v>9</v>
      </c>
      <c r="AE63" s="68"/>
      <c r="AF63" s="67" t="s">
        <v>9</v>
      </c>
      <c r="AG63" s="68"/>
      <c r="AH63" s="67" t="s">
        <v>9</v>
      </c>
      <c r="AI63" s="68"/>
      <c r="AJ63" s="67">
        <v>15096</v>
      </c>
      <c r="AK63" s="68">
        <v>10</v>
      </c>
      <c r="AL63" s="67" t="s">
        <v>9</v>
      </c>
      <c r="AM63" s="68"/>
      <c r="AN63" s="67" t="s">
        <v>9</v>
      </c>
      <c r="AO63" s="68"/>
      <c r="AP63" s="67" t="s">
        <v>9</v>
      </c>
      <c r="AQ63" s="68"/>
      <c r="AR63" s="67" t="s">
        <v>9</v>
      </c>
      <c r="AS63" s="68"/>
    </row>
    <row r="64" spans="2:45" ht="13.2" x14ac:dyDescent="0.25">
      <c r="B64" s="65" t="s">
        <v>43</v>
      </c>
      <c r="C64" s="66" t="s">
        <v>11</v>
      </c>
      <c r="D64" s="67" t="s">
        <v>9</v>
      </c>
      <c r="E64" s="68"/>
      <c r="F64" s="67" t="s">
        <v>9</v>
      </c>
      <c r="G64" s="68"/>
      <c r="H64" s="67" t="s">
        <v>9</v>
      </c>
      <c r="I64" s="68"/>
      <c r="J64" s="67" t="s">
        <v>9</v>
      </c>
      <c r="K64" s="68"/>
      <c r="L64" s="67" t="s">
        <v>9</v>
      </c>
      <c r="M64" s="68"/>
      <c r="N64" s="67" t="s">
        <v>9</v>
      </c>
      <c r="O64" s="68"/>
      <c r="P64" s="67" t="s">
        <v>9</v>
      </c>
      <c r="Q64" s="68"/>
      <c r="R64" s="67" t="s">
        <v>9</v>
      </c>
      <c r="S64" s="68"/>
      <c r="T64" s="67" t="s">
        <v>9</v>
      </c>
      <c r="U64" s="68"/>
      <c r="V64" s="67" t="s">
        <v>9</v>
      </c>
      <c r="W64" s="68"/>
      <c r="X64" s="67">
        <v>13675</v>
      </c>
      <c r="Y64" s="74"/>
      <c r="Z64" s="67" t="s">
        <v>9</v>
      </c>
      <c r="AA64" s="74"/>
      <c r="AB64" s="67">
        <v>13790</v>
      </c>
      <c r="AC64" s="74"/>
      <c r="AD64" s="67" t="s">
        <v>9</v>
      </c>
      <c r="AE64" s="74"/>
      <c r="AF64" s="67">
        <v>12583</v>
      </c>
      <c r="AG64" s="74"/>
      <c r="AH64" s="67" t="s">
        <v>9</v>
      </c>
      <c r="AI64" s="68"/>
      <c r="AJ64" s="67">
        <v>21011</v>
      </c>
      <c r="AK64" s="74"/>
      <c r="AL64" s="67" t="s">
        <v>9</v>
      </c>
      <c r="AM64" s="74"/>
      <c r="AN64" s="67">
        <v>15853</v>
      </c>
      <c r="AO64" s="74"/>
      <c r="AP64" s="67" t="s">
        <v>9</v>
      </c>
      <c r="AQ64" s="68"/>
      <c r="AR64" s="67" t="s">
        <v>9</v>
      </c>
      <c r="AS64" s="68"/>
    </row>
    <row r="65" spans="2:45" ht="13.2" x14ac:dyDescent="0.25">
      <c r="B65" s="65" t="s">
        <v>44</v>
      </c>
      <c r="C65" s="66" t="s">
        <v>8</v>
      </c>
      <c r="D65" s="67" t="s">
        <v>9</v>
      </c>
      <c r="E65" s="68"/>
      <c r="F65" s="67" t="s">
        <v>9</v>
      </c>
      <c r="G65" s="68"/>
      <c r="H65" s="67" t="s">
        <v>9</v>
      </c>
      <c r="I65" s="68"/>
      <c r="J65" s="67" t="s">
        <v>9</v>
      </c>
      <c r="K65" s="68"/>
      <c r="L65" s="67" t="s">
        <v>9</v>
      </c>
      <c r="M65" s="68"/>
      <c r="N65" s="67" t="s">
        <v>9</v>
      </c>
      <c r="O65" s="68"/>
      <c r="P65" s="67">
        <v>45543</v>
      </c>
      <c r="Q65" s="68"/>
      <c r="R65" s="67">
        <v>57300</v>
      </c>
      <c r="S65" s="68"/>
      <c r="T65" s="67">
        <v>49000</v>
      </c>
      <c r="U65" s="68"/>
      <c r="V65" s="67">
        <v>47000</v>
      </c>
      <c r="W65" s="68"/>
      <c r="X65" s="67">
        <v>50000</v>
      </c>
      <c r="Y65" s="74"/>
      <c r="Z65" s="67">
        <v>60000</v>
      </c>
      <c r="AA65" s="74"/>
      <c r="AB65" s="67">
        <v>61100</v>
      </c>
      <c r="AC65" s="74"/>
      <c r="AD65" s="67">
        <v>52400</v>
      </c>
      <c r="AE65" s="74"/>
      <c r="AF65" s="67">
        <v>55000</v>
      </c>
      <c r="AG65" s="74"/>
      <c r="AH65" s="67" t="s">
        <v>9</v>
      </c>
      <c r="AI65" s="68"/>
      <c r="AJ65" s="67" t="s">
        <v>9</v>
      </c>
      <c r="AK65" s="74"/>
      <c r="AL65" s="67" t="s">
        <v>9</v>
      </c>
      <c r="AM65" s="74"/>
      <c r="AN65" s="67" t="s">
        <v>9</v>
      </c>
      <c r="AO65" s="74"/>
      <c r="AP65" s="67" t="s">
        <v>9</v>
      </c>
      <c r="AQ65" s="68"/>
      <c r="AR65" s="67" t="s">
        <v>9</v>
      </c>
      <c r="AS65" s="68"/>
    </row>
    <row r="66" spans="2:45" ht="13.2" x14ac:dyDescent="0.25">
      <c r="B66" s="65" t="s">
        <v>45</v>
      </c>
      <c r="C66" s="66" t="s">
        <v>11</v>
      </c>
      <c r="D66" s="67" t="s">
        <v>9</v>
      </c>
      <c r="E66" s="68"/>
      <c r="F66" s="67" t="s">
        <v>9</v>
      </c>
      <c r="G66" s="68"/>
      <c r="H66" s="67" t="s">
        <v>9</v>
      </c>
      <c r="I66" s="68"/>
      <c r="J66" s="67" t="s">
        <v>9</v>
      </c>
      <c r="K66" s="68"/>
      <c r="L66" s="67" t="s">
        <v>9</v>
      </c>
      <c r="M66" s="68"/>
      <c r="N66" s="67" t="s">
        <v>9</v>
      </c>
      <c r="O66" s="68"/>
      <c r="P66" s="67" t="s">
        <v>9</v>
      </c>
      <c r="Q66" s="68"/>
      <c r="R66" s="67" t="s">
        <v>9</v>
      </c>
      <c r="S66" s="68"/>
      <c r="T66" s="67" t="s">
        <v>9</v>
      </c>
      <c r="U66" s="68"/>
      <c r="V66" s="67" t="s">
        <v>9</v>
      </c>
      <c r="W66" s="68"/>
      <c r="X66" s="67">
        <v>615182</v>
      </c>
      <c r="Y66" s="68"/>
      <c r="Z66" s="67" t="s">
        <v>9</v>
      </c>
      <c r="AA66" s="68"/>
      <c r="AB66" s="67">
        <v>518527</v>
      </c>
      <c r="AC66" s="68"/>
      <c r="AD66" s="67" t="s">
        <v>9</v>
      </c>
      <c r="AE66" s="68"/>
      <c r="AF66" s="67">
        <v>690629</v>
      </c>
      <c r="AG66" s="68"/>
      <c r="AH66" s="67" t="s">
        <v>9</v>
      </c>
      <c r="AI66" s="68"/>
      <c r="AJ66" s="67">
        <v>736999</v>
      </c>
      <c r="AK66" s="68"/>
      <c r="AL66" s="67" t="s">
        <v>9</v>
      </c>
      <c r="AM66" s="68"/>
      <c r="AN66" s="67">
        <v>1063650</v>
      </c>
      <c r="AO66" s="68"/>
      <c r="AP66" s="67" t="s">
        <v>9</v>
      </c>
      <c r="AQ66" s="68"/>
      <c r="AR66" s="67">
        <v>1268619</v>
      </c>
      <c r="AS66" s="68"/>
    </row>
    <row r="67" spans="2:45" ht="13.2" x14ac:dyDescent="0.25">
      <c r="B67" s="75" t="s">
        <v>46</v>
      </c>
      <c r="C67" s="76" t="s">
        <v>8</v>
      </c>
      <c r="D67" s="77" t="s">
        <v>9</v>
      </c>
      <c r="E67" s="78"/>
      <c r="F67" s="77" t="s">
        <v>9</v>
      </c>
      <c r="G67" s="78"/>
      <c r="H67" s="77">
        <v>2500</v>
      </c>
      <c r="I67" s="78"/>
      <c r="J67" s="77" t="s">
        <v>9</v>
      </c>
      <c r="K67" s="78"/>
      <c r="L67" s="77" t="s">
        <v>9</v>
      </c>
      <c r="M67" s="78"/>
      <c r="N67" s="77" t="s">
        <v>9</v>
      </c>
      <c r="O67" s="78"/>
      <c r="P67" s="77" t="s">
        <v>9</v>
      </c>
      <c r="Q67" s="78"/>
      <c r="R67" s="77" t="s">
        <v>9</v>
      </c>
      <c r="S67" s="78"/>
      <c r="T67" s="77" t="s">
        <v>9</v>
      </c>
      <c r="U67" s="78"/>
      <c r="V67" s="77" t="s">
        <v>9</v>
      </c>
      <c r="W67" s="78"/>
      <c r="X67" s="77" t="s">
        <v>9</v>
      </c>
      <c r="Y67" s="78"/>
      <c r="Z67" s="77" t="s">
        <v>9</v>
      </c>
      <c r="AA67" s="78"/>
      <c r="AB67" s="77" t="s">
        <v>9</v>
      </c>
      <c r="AC67" s="78"/>
      <c r="AD67" s="77" t="s">
        <v>9</v>
      </c>
      <c r="AE67" s="78"/>
      <c r="AF67" s="77" t="s">
        <v>9</v>
      </c>
      <c r="AG67" s="78"/>
      <c r="AH67" s="77" t="s">
        <v>9</v>
      </c>
      <c r="AI67" s="78"/>
      <c r="AJ67" s="77" t="s">
        <v>9</v>
      </c>
      <c r="AK67" s="78"/>
      <c r="AL67" s="77" t="s">
        <v>9</v>
      </c>
      <c r="AM67" s="78"/>
      <c r="AN67" s="77" t="s">
        <v>9</v>
      </c>
      <c r="AO67" s="78"/>
      <c r="AP67" s="77" t="s">
        <v>9</v>
      </c>
      <c r="AQ67" s="78"/>
      <c r="AR67" s="77" t="s">
        <v>9</v>
      </c>
      <c r="AS67" s="78"/>
    </row>
    <row r="68" spans="2:45" ht="13.2" x14ac:dyDescent="0.25">
      <c r="B68" s="75" t="s">
        <v>47</v>
      </c>
      <c r="C68" s="76" t="s">
        <v>8</v>
      </c>
      <c r="D68" s="77" t="s">
        <v>9</v>
      </c>
      <c r="E68" s="78"/>
      <c r="F68" s="77" t="s">
        <v>9</v>
      </c>
      <c r="G68" s="78"/>
      <c r="H68" s="77" t="s">
        <v>9</v>
      </c>
      <c r="I68" s="78"/>
      <c r="J68" s="77" t="s">
        <v>9</v>
      </c>
      <c r="K68" s="78"/>
      <c r="L68" s="77" t="s">
        <v>9</v>
      </c>
      <c r="M68" s="78"/>
      <c r="N68" s="77" t="s">
        <v>9</v>
      </c>
      <c r="O68" s="78"/>
      <c r="P68" s="77" t="s">
        <v>9</v>
      </c>
      <c r="Q68" s="78"/>
      <c r="R68" s="77" t="s">
        <v>9</v>
      </c>
      <c r="S68" s="78"/>
      <c r="T68" s="77" t="s">
        <v>9</v>
      </c>
      <c r="U68" s="78"/>
      <c r="V68" s="77">
        <v>57.200000762939453</v>
      </c>
      <c r="W68" s="78"/>
      <c r="X68" s="77">
        <v>0</v>
      </c>
      <c r="Y68" s="78"/>
      <c r="Z68" s="77" t="s">
        <v>9</v>
      </c>
      <c r="AA68" s="69"/>
      <c r="AB68" s="77" t="s">
        <v>9</v>
      </c>
      <c r="AC68" s="78"/>
      <c r="AD68" s="77" t="s">
        <v>9</v>
      </c>
      <c r="AE68" s="69"/>
      <c r="AF68" s="77">
        <v>382.63800048828125</v>
      </c>
      <c r="AG68" s="78"/>
      <c r="AH68" s="77">
        <v>6883.60009765625</v>
      </c>
      <c r="AI68" s="78"/>
      <c r="AJ68" s="77">
        <v>10026.2998046875</v>
      </c>
      <c r="AK68" s="69"/>
      <c r="AL68" s="77">
        <v>26539.400390625</v>
      </c>
      <c r="AM68" s="69"/>
      <c r="AN68" s="77" t="s">
        <v>9</v>
      </c>
      <c r="AO68" s="69"/>
      <c r="AP68" s="77" t="s">
        <v>9</v>
      </c>
      <c r="AQ68" s="78"/>
      <c r="AR68" s="77" t="s">
        <v>9</v>
      </c>
      <c r="AS68" s="78"/>
    </row>
    <row r="69" spans="2:45" ht="13.2" x14ac:dyDescent="0.25">
      <c r="B69" s="75" t="s">
        <v>48</v>
      </c>
      <c r="C69" s="76" t="s">
        <v>11</v>
      </c>
      <c r="D69" s="77" t="s">
        <v>9</v>
      </c>
      <c r="E69" s="78"/>
      <c r="F69" s="77" t="s">
        <v>9</v>
      </c>
      <c r="G69" s="78"/>
      <c r="H69" s="77" t="s">
        <v>9</v>
      </c>
      <c r="I69" s="78"/>
      <c r="J69" s="77" t="s">
        <v>9</v>
      </c>
      <c r="K69" s="78"/>
      <c r="L69" s="77" t="s">
        <v>9</v>
      </c>
      <c r="M69" s="78"/>
      <c r="N69" s="77" t="s">
        <v>9</v>
      </c>
      <c r="O69" s="78"/>
      <c r="P69" s="77" t="s">
        <v>9</v>
      </c>
      <c r="Q69" s="78"/>
      <c r="R69" s="77" t="s">
        <v>9</v>
      </c>
      <c r="S69" s="78"/>
      <c r="T69" s="77" t="s">
        <v>9</v>
      </c>
      <c r="U69" s="78"/>
      <c r="V69" s="77" t="s">
        <v>9</v>
      </c>
      <c r="W69" s="78"/>
      <c r="X69" s="77">
        <v>726</v>
      </c>
      <c r="Y69" s="78"/>
      <c r="Z69" s="77" t="s">
        <v>9</v>
      </c>
      <c r="AA69" s="78"/>
      <c r="AB69" s="77">
        <v>705</v>
      </c>
      <c r="AC69" s="78"/>
      <c r="AD69" s="77" t="s">
        <v>9</v>
      </c>
      <c r="AE69" s="78"/>
      <c r="AF69" s="77">
        <v>1115</v>
      </c>
      <c r="AG69" s="69"/>
      <c r="AH69" s="77" t="s">
        <v>9</v>
      </c>
      <c r="AI69" s="78"/>
      <c r="AJ69" s="77">
        <v>5563</v>
      </c>
      <c r="AK69" s="69"/>
      <c r="AL69" s="77" t="s">
        <v>9</v>
      </c>
      <c r="AM69" s="69"/>
      <c r="AN69" s="77">
        <v>3378</v>
      </c>
      <c r="AO69" s="69"/>
      <c r="AP69" s="77" t="s">
        <v>9</v>
      </c>
      <c r="AQ69" s="78"/>
      <c r="AR69" s="77">
        <v>6681</v>
      </c>
      <c r="AS69" s="78"/>
    </row>
    <row r="70" spans="2:45" ht="13.2" x14ac:dyDescent="0.25">
      <c r="B70" s="75" t="s">
        <v>49</v>
      </c>
      <c r="C70" s="76" t="s">
        <v>11</v>
      </c>
      <c r="D70" s="77" t="s">
        <v>9</v>
      </c>
      <c r="E70" s="78"/>
      <c r="F70" s="77" t="s">
        <v>9</v>
      </c>
      <c r="G70" s="78"/>
      <c r="H70" s="77" t="s">
        <v>9</v>
      </c>
      <c r="I70" s="78"/>
      <c r="J70" s="77" t="s">
        <v>9</v>
      </c>
      <c r="K70" s="78"/>
      <c r="L70" s="77" t="s">
        <v>9</v>
      </c>
      <c r="M70" s="78"/>
      <c r="N70" s="77" t="s">
        <v>9</v>
      </c>
      <c r="O70" s="78"/>
      <c r="P70" s="77" t="s">
        <v>9</v>
      </c>
      <c r="Q70" s="78"/>
      <c r="R70" s="77" t="s">
        <v>9</v>
      </c>
      <c r="S70" s="78"/>
      <c r="T70" s="77" t="s">
        <v>9</v>
      </c>
      <c r="U70" s="78"/>
      <c r="V70" s="77" t="s">
        <v>9</v>
      </c>
      <c r="W70" s="78"/>
      <c r="X70" s="77">
        <v>23272</v>
      </c>
      <c r="Y70" s="78"/>
      <c r="Z70" s="77" t="s">
        <v>9</v>
      </c>
      <c r="AA70" s="78"/>
      <c r="AB70" s="77">
        <v>1810</v>
      </c>
      <c r="AC70" s="78"/>
      <c r="AD70" s="77" t="s">
        <v>9</v>
      </c>
      <c r="AE70" s="78"/>
      <c r="AF70" s="77">
        <v>2343</v>
      </c>
      <c r="AG70" s="78"/>
      <c r="AH70" s="77" t="s">
        <v>9</v>
      </c>
      <c r="AI70" s="78"/>
      <c r="AJ70" s="77">
        <v>4523</v>
      </c>
      <c r="AK70" s="78"/>
      <c r="AL70" s="77" t="s">
        <v>9</v>
      </c>
      <c r="AM70" s="78"/>
      <c r="AN70" s="77">
        <v>23687</v>
      </c>
      <c r="AO70" s="78"/>
      <c r="AP70" s="77" t="s">
        <v>9</v>
      </c>
      <c r="AQ70" s="78"/>
      <c r="AR70" s="77">
        <v>18344</v>
      </c>
      <c r="AS70" s="78"/>
    </row>
    <row r="71" spans="2:45" ht="13.2" x14ac:dyDescent="0.25">
      <c r="B71" s="75" t="s">
        <v>50</v>
      </c>
      <c r="C71" s="76" t="s">
        <v>11</v>
      </c>
      <c r="D71" s="77" t="s">
        <v>9</v>
      </c>
      <c r="E71" s="78"/>
      <c r="F71" s="77" t="s">
        <v>9</v>
      </c>
      <c r="G71" s="78"/>
      <c r="H71" s="77" t="s">
        <v>9</v>
      </c>
      <c r="I71" s="78"/>
      <c r="J71" s="77" t="s">
        <v>9</v>
      </c>
      <c r="K71" s="78"/>
      <c r="L71" s="77" t="s">
        <v>9</v>
      </c>
      <c r="M71" s="78"/>
      <c r="N71" s="77" t="s">
        <v>9</v>
      </c>
      <c r="O71" s="78"/>
      <c r="P71" s="77" t="s">
        <v>9</v>
      </c>
      <c r="Q71" s="78"/>
      <c r="R71" s="77" t="s">
        <v>9</v>
      </c>
      <c r="S71" s="78"/>
      <c r="T71" s="77" t="s">
        <v>9</v>
      </c>
      <c r="U71" s="78"/>
      <c r="V71" s="77" t="s">
        <v>9</v>
      </c>
      <c r="W71" s="78"/>
      <c r="X71" s="77">
        <v>0</v>
      </c>
      <c r="Y71" s="78"/>
      <c r="Z71" s="77" t="s">
        <v>9</v>
      </c>
      <c r="AA71" s="78"/>
      <c r="AB71" s="77">
        <v>0</v>
      </c>
      <c r="AC71" s="78"/>
      <c r="AD71" s="77" t="s">
        <v>9</v>
      </c>
      <c r="AE71" s="78"/>
      <c r="AF71" s="77">
        <v>0</v>
      </c>
      <c r="AG71" s="78"/>
      <c r="AH71" s="77" t="s">
        <v>9</v>
      </c>
      <c r="AI71" s="78"/>
      <c r="AJ71" s="77">
        <v>0</v>
      </c>
      <c r="AK71" s="78"/>
      <c r="AL71" s="77" t="s">
        <v>9</v>
      </c>
      <c r="AM71" s="78"/>
      <c r="AN71" s="77">
        <v>0</v>
      </c>
      <c r="AO71" s="78"/>
      <c r="AP71" s="77" t="s">
        <v>9</v>
      </c>
      <c r="AQ71" s="78"/>
      <c r="AR71" s="77">
        <v>0</v>
      </c>
      <c r="AS71" s="78"/>
    </row>
    <row r="72" spans="2:45" ht="13.2" x14ac:dyDescent="0.25">
      <c r="B72" s="65" t="s">
        <v>51</v>
      </c>
      <c r="C72" s="66" t="s">
        <v>8</v>
      </c>
      <c r="D72" s="67" t="s">
        <v>9</v>
      </c>
      <c r="E72" s="68"/>
      <c r="F72" s="67" t="s">
        <v>9</v>
      </c>
      <c r="G72" s="68"/>
      <c r="H72" s="67" t="s">
        <v>9</v>
      </c>
      <c r="I72" s="68"/>
      <c r="J72" s="67" t="s">
        <v>9</v>
      </c>
      <c r="K72" s="68"/>
      <c r="L72" s="67" t="s">
        <v>9</v>
      </c>
      <c r="M72" s="68"/>
      <c r="N72" s="67" t="s">
        <v>9</v>
      </c>
      <c r="O72" s="68"/>
      <c r="P72" s="67" t="s">
        <v>9</v>
      </c>
      <c r="Q72" s="68"/>
      <c r="R72" s="67" t="s">
        <v>9</v>
      </c>
      <c r="S72" s="68"/>
      <c r="T72" s="67" t="s">
        <v>9</v>
      </c>
      <c r="U72" s="68"/>
      <c r="V72" s="67" t="s">
        <v>9</v>
      </c>
      <c r="W72" s="68"/>
      <c r="X72" s="67" t="s">
        <v>9</v>
      </c>
      <c r="Y72" s="74"/>
      <c r="Z72" s="67" t="s">
        <v>9</v>
      </c>
      <c r="AA72" s="74"/>
      <c r="AB72" s="67" t="s">
        <v>9</v>
      </c>
      <c r="AC72" s="68"/>
      <c r="AD72" s="67">
        <v>33812</v>
      </c>
      <c r="AE72" s="74"/>
      <c r="AF72" s="67" t="s">
        <v>9</v>
      </c>
      <c r="AG72" s="74"/>
      <c r="AH72" s="67" t="s">
        <v>9</v>
      </c>
      <c r="AI72" s="68"/>
      <c r="AJ72" s="67" t="s">
        <v>9</v>
      </c>
      <c r="AK72" s="74"/>
      <c r="AL72" s="67" t="s">
        <v>9</v>
      </c>
      <c r="AM72" s="74"/>
      <c r="AN72" s="67" t="s">
        <v>9</v>
      </c>
      <c r="AO72" s="74"/>
      <c r="AP72" s="67" t="s">
        <v>9</v>
      </c>
      <c r="AQ72" s="68"/>
      <c r="AR72" s="67" t="s">
        <v>9</v>
      </c>
      <c r="AS72" s="68"/>
    </row>
    <row r="73" spans="2:45" ht="13.2" x14ac:dyDescent="0.25">
      <c r="B73" s="65" t="s">
        <v>52</v>
      </c>
      <c r="C73" s="66" t="s">
        <v>8</v>
      </c>
      <c r="D73" s="67" t="s">
        <v>9</v>
      </c>
      <c r="E73" s="68"/>
      <c r="F73" s="67" t="s">
        <v>9</v>
      </c>
      <c r="G73" s="68"/>
      <c r="H73" s="67" t="s">
        <v>9</v>
      </c>
      <c r="I73" s="68"/>
      <c r="J73" s="67" t="s">
        <v>9</v>
      </c>
      <c r="K73" s="68"/>
      <c r="L73" s="67" t="s">
        <v>9</v>
      </c>
      <c r="M73" s="68"/>
      <c r="N73" s="67" t="s">
        <v>9</v>
      </c>
      <c r="O73" s="68"/>
      <c r="P73" s="67">
        <v>84321</v>
      </c>
      <c r="Q73" s="68"/>
      <c r="R73" s="67">
        <v>76334</v>
      </c>
      <c r="S73" s="68"/>
      <c r="T73" s="67">
        <v>85797</v>
      </c>
      <c r="U73" s="68"/>
      <c r="V73" s="67">
        <v>81358.8203125</v>
      </c>
      <c r="W73" s="68"/>
      <c r="X73" s="67">
        <v>88268</v>
      </c>
      <c r="Y73" s="68"/>
      <c r="Z73" s="67">
        <v>94158.1796875</v>
      </c>
      <c r="AA73" s="68"/>
      <c r="AB73" s="67">
        <v>120174.1015625</v>
      </c>
      <c r="AC73" s="68"/>
      <c r="AD73" s="67">
        <v>128999.0703125</v>
      </c>
      <c r="AE73" s="68"/>
      <c r="AF73" s="67">
        <v>151311.828125</v>
      </c>
      <c r="AG73" s="68"/>
      <c r="AH73" s="67">
        <v>138331</v>
      </c>
      <c r="AI73" s="68"/>
      <c r="AJ73" s="67" t="s">
        <v>9</v>
      </c>
      <c r="AK73" s="68"/>
      <c r="AL73" s="67" t="s">
        <v>9</v>
      </c>
      <c r="AM73" s="68"/>
      <c r="AN73" s="67" t="s">
        <v>9</v>
      </c>
      <c r="AO73" s="68"/>
      <c r="AP73" s="67" t="s">
        <v>9</v>
      </c>
      <c r="AQ73" s="68"/>
      <c r="AR73" s="67" t="s">
        <v>9</v>
      </c>
      <c r="AS73" s="68"/>
    </row>
    <row r="74" spans="2:45" ht="13.2" x14ac:dyDescent="0.25">
      <c r="B74" s="65" t="s">
        <v>53</v>
      </c>
      <c r="C74" s="66" t="s">
        <v>11</v>
      </c>
      <c r="D74" s="67" t="s">
        <v>9</v>
      </c>
      <c r="E74" s="68"/>
      <c r="F74" s="67" t="s">
        <v>9</v>
      </c>
      <c r="G74" s="68"/>
      <c r="H74" s="67" t="s">
        <v>9</v>
      </c>
      <c r="I74" s="68"/>
      <c r="J74" s="67" t="s">
        <v>9</v>
      </c>
      <c r="K74" s="68"/>
      <c r="L74" s="67" t="s">
        <v>9</v>
      </c>
      <c r="M74" s="68"/>
      <c r="N74" s="67" t="s">
        <v>9</v>
      </c>
      <c r="O74" s="68"/>
      <c r="P74" s="67" t="s">
        <v>9</v>
      </c>
      <c r="Q74" s="68"/>
      <c r="R74" s="67" t="s">
        <v>9</v>
      </c>
      <c r="S74" s="68"/>
      <c r="T74" s="67" t="s">
        <v>9</v>
      </c>
      <c r="U74" s="68"/>
      <c r="V74" s="67" t="s">
        <v>9</v>
      </c>
      <c r="W74" s="68"/>
      <c r="X74" s="67">
        <v>0</v>
      </c>
      <c r="Y74" s="74"/>
      <c r="Z74" s="67" t="s">
        <v>9</v>
      </c>
      <c r="AA74" s="74"/>
      <c r="AB74" s="67">
        <v>0</v>
      </c>
      <c r="AC74" s="74"/>
      <c r="AD74" s="67" t="s">
        <v>9</v>
      </c>
      <c r="AE74" s="74"/>
      <c r="AF74" s="67">
        <v>0</v>
      </c>
      <c r="AG74" s="68"/>
      <c r="AH74" s="67" t="s">
        <v>9</v>
      </c>
      <c r="AI74" s="68"/>
      <c r="AJ74" s="67">
        <v>0</v>
      </c>
      <c r="AK74" s="74"/>
      <c r="AL74" s="67" t="s">
        <v>9</v>
      </c>
      <c r="AM74" s="74"/>
      <c r="AN74" s="67">
        <v>0</v>
      </c>
      <c r="AO74" s="74"/>
      <c r="AP74" s="67" t="s">
        <v>9</v>
      </c>
      <c r="AQ74" s="68"/>
      <c r="AR74" s="67">
        <v>0</v>
      </c>
      <c r="AS74" s="68"/>
    </row>
    <row r="75" spans="2:45" ht="13.2" x14ac:dyDescent="0.25">
      <c r="B75" s="65" t="s">
        <v>54</v>
      </c>
      <c r="C75" s="66" t="s">
        <v>8</v>
      </c>
      <c r="D75" s="67" t="s">
        <v>9</v>
      </c>
      <c r="E75" s="68"/>
      <c r="F75" s="67" t="s">
        <v>9</v>
      </c>
      <c r="G75" s="68"/>
      <c r="H75" s="67" t="s">
        <v>9</v>
      </c>
      <c r="I75" s="68"/>
      <c r="J75" s="67" t="s">
        <v>9</v>
      </c>
      <c r="K75" s="68"/>
      <c r="L75" s="67" t="s">
        <v>9</v>
      </c>
      <c r="M75" s="68"/>
      <c r="N75" s="67" t="s">
        <v>9</v>
      </c>
      <c r="O75" s="68"/>
      <c r="P75" s="67" t="s">
        <v>9</v>
      </c>
      <c r="Q75" s="68"/>
      <c r="R75" s="67" t="s">
        <v>9</v>
      </c>
      <c r="S75" s="68"/>
      <c r="T75" s="67" t="s">
        <v>9</v>
      </c>
      <c r="U75" s="68"/>
      <c r="V75" s="67" t="s">
        <v>9</v>
      </c>
      <c r="W75" s="68"/>
      <c r="X75" s="67" t="s">
        <v>9</v>
      </c>
      <c r="Y75" s="68"/>
      <c r="Z75" s="67" t="s">
        <v>9</v>
      </c>
      <c r="AA75" s="68"/>
      <c r="AB75" s="67" t="s">
        <v>9</v>
      </c>
      <c r="AC75" s="68"/>
      <c r="AD75" s="67" t="s">
        <v>9</v>
      </c>
      <c r="AE75" s="68"/>
      <c r="AF75" s="67">
        <v>2766</v>
      </c>
      <c r="AG75" s="68">
        <v>8</v>
      </c>
      <c r="AH75" s="67" t="s">
        <v>9</v>
      </c>
      <c r="AI75" s="68"/>
      <c r="AJ75" s="67">
        <v>2729</v>
      </c>
      <c r="AK75" s="68"/>
      <c r="AL75" s="67" t="s">
        <v>9</v>
      </c>
      <c r="AM75" s="68"/>
      <c r="AN75" s="67" t="s">
        <v>9</v>
      </c>
      <c r="AO75" s="68"/>
      <c r="AP75" s="67" t="s">
        <v>9</v>
      </c>
      <c r="AQ75" s="68"/>
      <c r="AR75" s="67" t="s">
        <v>9</v>
      </c>
      <c r="AS75" s="68"/>
    </row>
    <row r="76" spans="2:45" ht="13.2" x14ac:dyDescent="0.25">
      <c r="B76" s="65" t="s">
        <v>55</v>
      </c>
      <c r="C76" s="66" t="s">
        <v>8</v>
      </c>
      <c r="D76" s="67" t="s">
        <v>9</v>
      </c>
      <c r="E76" s="68"/>
      <c r="F76" s="67" t="s">
        <v>9</v>
      </c>
      <c r="G76" s="68"/>
      <c r="H76" s="67" t="s">
        <v>9</v>
      </c>
      <c r="I76" s="68"/>
      <c r="J76" s="67" t="s">
        <v>9</v>
      </c>
      <c r="K76" s="68"/>
      <c r="L76" s="67" t="s">
        <v>9</v>
      </c>
      <c r="M76" s="68"/>
      <c r="N76" s="67" t="s">
        <v>9</v>
      </c>
      <c r="O76" s="68"/>
      <c r="P76" s="67" t="s">
        <v>9</v>
      </c>
      <c r="Q76" s="68"/>
      <c r="R76" s="67" t="s">
        <v>9</v>
      </c>
      <c r="S76" s="68"/>
      <c r="T76" s="67" t="s">
        <v>9</v>
      </c>
      <c r="U76" s="68"/>
      <c r="V76" s="67">
        <v>71</v>
      </c>
      <c r="W76" s="68">
        <v>11</v>
      </c>
      <c r="X76" s="67">
        <v>48</v>
      </c>
      <c r="Y76" s="68">
        <v>11</v>
      </c>
      <c r="Z76" s="67">
        <v>107</v>
      </c>
      <c r="AA76" s="68">
        <v>11</v>
      </c>
      <c r="AB76" s="67">
        <v>22</v>
      </c>
      <c r="AC76" s="68">
        <v>11</v>
      </c>
      <c r="AD76" s="67">
        <v>26.399999618530273</v>
      </c>
      <c r="AE76" s="68">
        <v>11</v>
      </c>
      <c r="AF76" s="67">
        <v>37</v>
      </c>
      <c r="AG76" s="68">
        <v>11</v>
      </c>
      <c r="AH76" s="67">
        <v>36</v>
      </c>
      <c r="AI76" s="68">
        <v>11</v>
      </c>
      <c r="AJ76" s="67">
        <v>10.760000228881836</v>
      </c>
      <c r="AK76" s="68">
        <v>11</v>
      </c>
      <c r="AL76" s="67">
        <v>23.620000839233398</v>
      </c>
      <c r="AM76" s="68">
        <v>11</v>
      </c>
      <c r="AN76" s="67">
        <v>41.860000610351563</v>
      </c>
      <c r="AO76" s="68">
        <v>11</v>
      </c>
      <c r="AP76" s="67" t="s">
        <v>9</v>
      </c>
      <c r="AQ76" s="68"/>
      <c r="AR76" s="67" t="s">
        <v>9</v>
      </c>
      <c r="AS76" s="68"/>
    </row>
    <row r="77" spans="2:45" ht="13.2" x14ac:dyDescent="0.25">
      <c r="B77" s="75" t="s">
        <v>56</v>
      </c>
      <c r="C77" s="76" t="s">
        <v>8</v>
      </c>
      <c r="D77" s="77">
        <v>0</v>
      </c>
      <c r="E77" s="78"/>
      <c r="F77" s="77">
        <v>0</v>
      </c>
      <c r="G77" s="78"/>
      <c r="H77" s="77">
        <v>0</v>
      </c>
      <c r="I77" s="78"/>
      <c r="J77" s="77">
        <v>0</v>
      </c>
      <c r="K77" s="78"/>
      <c r="L77" s="77">
        <v>0</v>
      </c>
      <c r="M77" s="78"/>
      <c r="N77" s="77">
        <v>0</v>
      </c>
      <c r="O77" s="78"/>
      <c r="P77" s="77">
        <v>0</v>
      </c>
      <c r="Q77" s="78"/>
      <c r="R77" s="77">
        <v>0</v>
      </c>
      <c r="S77" s="78"/>
      <c r="T77" s="77">
        <v>0</v>
      </c>
      <c r="U77" s="78"/>
      <c r="V77" s="77">
        <v>0</v>
      </c>
      <c r="W77" s="78"/>
      <c r="X77" s="77">
        <v>0</v>
      </c>
      <c r="Y77" s="78"/>
      <c r="Z77" s="77">
        <v>0</v>
      </c>
      <c r="AA77" s="78"/>
      <c r="AB77" s="77">
        <v>0</v>
      </c>
      <c r="AC77" s="78"/>
      <c r="AD77" s="77">
        <v>0</v>
      </c>
      <c r="AE77" s="78"/>
      <c r="AF77" s="77">
        <v>0</v>
      </c>
      <c r="AG77" s="78"/>
      <c r="AH77" s="77">
        <v>0</v>
      </c>
      <c r="AI77" s="78"/>
      <c r="AJ77" s="77">
        <v>0</v>
      </c>
      <c r="AK77" s="78"/>
      <c r="AL77" s="77">
        <v>0</v>
      </c>
      <c r="AM77" s="78"/>
      <c r="AN77" s="77">
        <v>0</v>
      </c>
      <c r="AO77" s="78"/>
      <c r="AP77" s="77" t="s">
        <v>9</v>
      </c>
      <c r="AQ77" s="78"/>
      <c r="AR77" s="77" t="s">
        <v>9</v>
      </c>
      <c r="AS77" s="78"/>
    </row>
    <row r="78" spans="2:45" ht="13.2" x14ac:dyDescent="0.25">
      <c r="B78" s="75" t="s">
        <v>57</v>
      </c>
      <c r="C78" s="76" t="s">
        <v>11</v>
      </c>
      <c r="D78" s="77" t="s">
        <v>9</v>
      </c>
      <c r="E78" s="78"/>
      <c r="F78" s="77" t="s">
        <v>9</v>
      </c>
      <c r="G78" s="78"/>
      <c r="H78" s="77" t="s">
        <v>9</v>
      </c>
      <c r="I78" s="78"/>
      <c r="J78" s="77" t="s">
        <v>9</v>
      </c>
      <c r="K78" s="78"/>
      <c r="L78" s="77" t="s">
        <v>9</v>
      </c>
      <c r="M78" s="78"/>
      <c r="N78" s="77" t="s">
        <v>9</v>
      </c>
      <c r="O78" s="78"/>
      <c r="P78" s="77" t="s">
        <v>9</v>
      </c>
      <c r="Q78" s="78"/>
      <c r="R78" s="77" t="s">
        <v>9</v>
      </c>
      <c r="S78" s="78"/>
      <c r="T78" s="77" t="s">
        <v>9</v>
      </c>
      <c r="U78" s="78"/>
      <c r="V78" s="77" t="s">
        <v>9</v>
      </c>
      <c r="W78" s="78"/>
      <c r="X78" s="77" t="s">
        <v>9</v>
      </c>
      <c r="Y78" s="78"/>
      <c r="Z78" s="77" t="s">
        <v>9</v>
      </c>
      <c r="AA78" s="78"/>
      <c r="AB78" s="77" t="s">
        <v>9</v>
      </c>
      <c r="AC78" s="78"/>
      <c r="AD78" s="77" t="s">
        <v>9</v>
      </c>
      <c r="AE78" s="78"/>
      <c r="AF78" s="77" t="s">
        <v>9</v>
      </c>
      <c r="AG78" s="78"/>
      <c r="AH78" s="77" t="s">
        <v>9</v>
      </c>
      <c r="AI78" s="78"/>
      <c r="AJ78" s="77" t="s">
        <v>9</v>
      </c>
      <c r="AK78" s="78"/>
      <c r="AL78" s="77" t="s">
        <v>9</v>
      </c>
      <c r="AM78" s="78"/>
      <c r="AN78" s="77" t="s">
        <v>9</v>
      </c>
      <c r="AO78" s="78"/>
      <c r="AP78" s="77" t="s">
        <v>9</v>
      </c>
      <c r="AQ78" s="78"/>
      <c r="AR78" s="77">
        <v>262839</v>
      </c>
      <c r="AS78" s="78"/>
    </row>
    <row r="79" spans="2:45" ht="13.2" x14ac:dyDescent="0.25">
      <c r="B79" s="75" t="s">
        <v>58</v>
      </c>
      <c r="C79" s="76" t="s">
        <v>11</v>
      </c>
      <c r="D79" s="77" t="s">
        <v>9</v>
      </c>
      <c r="E79" s="78"/>
      <c r="F79" s="77" t="s">
        <v>9</v>
      </c>
      <c r="G79" s="78"/>
      <c r="H79" s="77" t="s">
        <v>9</v>
      </c>
      <c r="I79" s="79"/>
      <c r="J79" s="77" t="s">
        <v>9</v>
      </c>
      <c r="K79" s="78"/>
      <c r="L79" s="77" t="s">
        <v>9</v>
      </c>
      <c r="M79" s="78"/>
      <c r="N79" s="77" t="s">
        <v>9</v>
      </c>
      <c r="O79" s="78"/>
      <c r="P79" s="77" t="s">
        <v>9</v>
      </c>
      <c r="Q79" s="78"/>
      <c r="R79" s="77" t="s">
        <v>9</v>
      </c>
      <c r="S79" s="78"/>
      <c r="T79" s="77" t="s">
        <v>9</v>
      </c>
      <c r="U79" s="78"/>
      <c r="V79" s="77" t="s">
        <v>9</v>
      </c>
      <c r="W79" s="78"/>
      <c r="X79" s="77">
        <v>544724</v>
      </c>
      <c r="Y79" s="79"/>
      <c r="Z79" s="77" t="s">
        <v>9</v>
      </c>
      <c r="AA79" s="78"/>
      <c r="AB79" s="77">
        <v>973305</v>
      </c>
      <c r="AC79" s="78"/>
      <c r="AD79" s="77" t="s">
        <v>9</v>
      </c>
      <c r="AE79" s="78"/>
      <c r="AF79" s="77">
        <v>1056166</v>
      </c>
      <c r="AG79" s="78"/>
      <c r="AH79" s="77" t="s">
        <v>9</v>
      </c>
      <c r="AI79" s="78"/>
      <c r="AJ79" s="77">
        <v>809561</v>
      </c>
      <c r="AK79" s="78"/>
      <c r="AL79" s="77" t="s">
        <v>9</v>
      </c>
      <c r="AM79" s="78"/>
      <c r="AN79" s="77">
        <v>1134686</v>
      </c>
      <c r="AO79" s="78"/>
      <c r="AP79" s="77" t="s">
        <v>9</v>
      </c>
      <c r="AQ79" s="78"/>
      <c r="AR79" s="77">
        <v>1340151</v>
      </c>
      <c r="AS79" s="79"/>
    </row>
    <row r="80" spans="2:45" ht="13.2" x14ac:dyDescent="0.25">
      <c r="B80" s="75" t="s">
        <v>59</v>
      </c>
      <c r="C80" s="76" t="s">
        <v>8</v>
      </c>
      <c r="D80" s="77" t="s">
        <v>9</v>
      </c>
      <c r="E80" s="78"/>
      <c r="F80" s="77" t="s">
        <v>9</v>
      </c>
      <c r="G80" s="78"/>
      <c r="H80" s="77" t="s">
        <v>9</v>
      </c>
      <c r="I80" s="78"/>
      <c r="J80" s="77" t="s">
        <v>9</v>
      </c>
      <c r="K80" s="78"/>
      <c r="L80" s="77" t="s">
        <v>9</v>
      </c>
      <c r="M80" s="78"/>
      <c r="N80" s="77" t="s">
        <v>9</v>
      </c>
      <c r="O80" s="78"/>
      <c r="P80" s="77" t="s">
        <v>9</v>
      </c>
      <c r="Q80" s="78"/>
      <c r="R80" s="77" t="s">
        <v>9</v>
      </c>
      <c r="S80" s="78"/>
      <c r="T80" s="77" t="s">
        <v>9</v>
      </c>
      <c r="U80" s="78"/>
      <c r="V80" s="77" t="s">
        <v>9</v>
      </c>
      <c r="W80" s="78"/>
      <c r="X80" s="77">
        <v>503000</v>
      </c>
      <c r="Y80" s="78"/>
      <c r="Z80" s="77">
        <v>554000</v>
      </c>
      <c r="AA80" s="78"/>
      <c r="AB80" s="77" t="s">
        <v>9</v>
      </c>
      <c r="AC80" s="78"/>
      <c r="AD80" s="77" t="s">
        <v>9</v>
      </c>
      <c r="AE80" s="78"/>
      <c r="AF80" s="77" t="s">
        <v>9</v>
      </c>
      <c r="AG80" s="78"/>
      <c r="AH80" s="77" t="s">
        <v>9</v>
      </c>
      <c r="AI80" s="78"/>
      <c r="AJ80" s="77" t="s">
        <v>9</v>
      </c>
      <c r="AK80" s="78"/>
      <c r="AL80" s="77" t="s">
        <v>9</v>
      </c>
      <c r="AM80" s="78"/>
      <c r="AN80" s="77" t="s">
        <v>9</v>
      </c>
      <c r="AO80" s="78"/>
      <c r="AP80" s="77" t="s">
        <v>9</v>
      </c>
      <c r="AQ80" s="78"/>
      <c r="AR80" s="77" t="s">
        <v>9</v>
      </c>
      <c r="AS80" s="78"/>
    </row>
    <row r="81" spans="2:45" ht="13.2" x14ac:dyDescent="0.25">
      <c r="B81" s="75" t="s">
        <v>60</v>
      </c>
      <c r="C81" s="76" t="s">
        <v>11</v>
      </c>
      <c r="D81" s="77" t="s">
        <v>9</v>
      </c>
      <c r="E81" s="78"/>
      <c r="F81" s="77" t="s">
        <v>9</v>
      </c>
      <c r="G81" s="78"/>
      <c r="H81" s="77" t="s">
        <v>9</v>
      </c>
      <c r="I81" s="78"/>
      <c r="J81" s="77" t="s">
        <v>9</v>
      </c>
      <c r="K81" s="78"/>
      <c r="L81" s="77" t="s">
        <v>9</v>
      </c>
      <c r="M81" s="78"/>
      <c r="N81" s="77" t="s">
        <v>9</v>
      </c>
      <c r="O81" s="78"/>
      <c r="P81" s="77" t="s">
        <v>9</v>
      </c>
      <c r="Q81" s="78"/>
      <c r="R81" s="77" t="s">
        <v>9</v>
      </c>
      <c r="S81" s="78"/>
      <c r="T81" s="77" t="s">
        <v>9</v>
      </c>
      <c r="U81" s="78"/>
      <c r="V81" s="77" t="s">
        <v>9</v>
      </c>
      <c r="W81" s="78"/>
      <c r="X81" s="77">
        <v>919780</v>
      </c>
      <c r="Y81" s="78"/>
      <c r="Z81" s="77" t="s">
        <v>9</v>
      </c>
      <c r="AA81" s="78"/>
      <c r="AB81" s="77">
        <v>1122502</v>
      </c>
      <c r="AC81" s="78"/>
      <c r="AD81" s="77" t="s">
        <v>9</v>
      </c>
      <c r="AE81" s="78"/>
      <c r="AF81" s="77">
        <v>1021516</v>
      </c>
      <c r="AG81" s="78"/>
      <c r="AH81" s="77" t="s">
        <v>9</v>
      </c>
      <c r="AI81" s="78"/>
      <c r="AJ81" s="77">
        <v>627234</v>
      </c>
      <c r="AK81" s="78"/>
      <c r="AL81" s="77" t="s">
        <v>9</v>
      </c>
      <c r="AM81" s="78"/>
      <c r="AN81" s="77">
        <v>463658</v>
      </c>
      <c r="AO81" s="78"/>
      <c r="AP81" s="77" t="s">
        <v>9</v>
      </c>
      <c r="AQ81" s="78"/>
      <c r="AR81" s="77">
        <v>800832</v>
      </c>
      <c r="AS81" s="78"/>
    </row>
    <row r="82" spans="2:45" ht="13.2" x14ac:dyDescent="0.25">
      <c r="B82" s="65" t="s">
        <v>61</v>
      </c>
      <c r="C82" s="66" t="s">
        <v>8</v>
      </c>
      <c r="D82" s="67">
        <v>173.17269897460937</v>
      </c>
      <c r="E82" s="68"/>
      <c r="F82" s="67">
        <v>217.93324279785156</v>
      </c>
      <c r="G82" s="68"/>
      <c r="H82" s="67" t="s">
        <v>9</v>
      </c>
      <c r="I82" s="68"/>
      <c r="J82" s="67" t="s">
        <v>9</v>
      </c>
      <c r="K82" s="68"/>
      <c r="L82" s="67" t="s">
        <v>9</v>
      </c>
      <c r="M82" s="68"/>
      <c r="N82" s="67">
        <v>290.5</v>
      </c>
      <c r="O82" s="68"/>
      <c r="P82" s="67">
        <v>281.41000366210937</v>
      </c>
      <c r="Q82" s="68">
        <v>12</v>
      </c>
      <c r="R82" s="67">
        <v>763.57000732421875</v>
      </c>
      <c r="S82" s="68">
        <v>12</v>
      </c>
      <c r="T82" s="67">
        <v>1363.6700439453125</v>
      </c>
      <c r="U82" s="68">
        <v>12</v>
      </c>
      <c r="V82" s="67">
        <v>1689.530029296875</v>
      </c>
      <c r="W82" s="68">
        <v>12</v>
      </c>
      <c r="X82" s="67">
        <v>1509.9200439453125</v>
      </c>
      <c r="Y82" s="68">
        <v>12</v>
      </c>
      <c r="Z82" s="67">
        <v>1547.1099853515625</v>
      </c>
      <c r="AA82" s="68">
        <v>12</v>
      </c>
      <c r="AB82" s="67">
        <v>1775.1700439453125</v>
      </c>
      <c r="AC82" s="68">
        <v>12</v>
      </c>
      <c r="AD82" s="67">
        <v>1181.8699951171875</v>
      </c>
      <c r="AE82" s="68">
        <v>12</v>
      </c>
      <c r="AF82" s="67">
        <v>1682.9100341796875</v>
      </c>
      <c r="AG82" s="68">
        <v>12</v>
      </c>
      <c r="AH82" s="67">
        <v>2338.300048828125</v>
      </c>
      <c r="AI82" s="68">
        <v>12</v>
      </c>
      <c r="AJ82" s="67">
        <v>3037.10009765625</v>
      </c>
      <c r="AK82" s="68">
        <v>12</v>
      </c>
      <c r="AL82" s="67">
        <v>3094.699951171875</v>
      </c>
      <c r="AM82" s="68">
        <v>12</v>
      </c>
      <c r="AN82" s="67" t="s">
        <v>9</v>
      </c>
      <c r="AO82" s="68"/>
      <c r="AP82" s="67" t="s">
        <v>9</v>
      </c>
      <c r="AQ82" s="68"/>
      <c r="AR82" s="67" t="s">
        <v>9</v>
      </c>
      <c r="AS82" s="68"/>
    </row>
    <row r="83" spans="2:45" ht="13.2" x14ac:dyDescent="0.25">
      <c r="B83" s="65" t="s">
        <v>62</v>
      </c>
      <c r="C83" s="66" t="s">
        <v>8</v>
      </c>
      <c r="D83" s="67" t="s">
        <v>9</v>
      </c>
      <c r="E83" s="68"/>
      <c r="F83" s="67">
        <v>140336</v>
      </c>
      <c r="G83" s="68">
        <v>13</v>
      </c>
      <c r="H83" s="67" t="s">
        <v>9</v>
      </c>
      <c r="I83" s="68"/>
      <c r="J83" s="67" t="s">
        <v>9</v>
      </c>
      <c r="K83" s="68"/>
      <c r="L83" s="67" t="s">
        <v>9</v>
      </c>
      <c r="M83" s="68"/>
      <c r="N83" s="67" t="s">
        <v>9</v>
      </c>
      <c r="O83" s="68"/>
      <c r="P83" s="67">
        <v>140336</v>
      </c>
      <c r="Q83" s="68">
        <v>13</v>
      </c>
      <c r="R83" s="67" t="s">
        <v>9</v>
      </c>
      <c r="S83" s="68"/>
      <c r="T83" s="67" t="s">
        <v>9</v>
      </c>
      <c r="U83" s="68"/>
      <c r="V83" s="67" t="s">
        <v>9</v>
      </c>
      <c r="W83" s="68"/>
      <c r="X83" s="67" t="s">
        <v>9</v>
      </c>
      <c r="Y83" s="74"/>
      <c r="Z83" s="67">
        <v>956749.375</v>
      </c>
      <c r="AA83" s="74"/>
      <c r="AB83" s="67">
        <v>1051022</v>
      </c>
      <c r="AC83" s="74"/>
      <c r="AD83" s="67">
        <v>631193</v>
      </c>
      <c r="AE83" s="74"/>
      <c r="AF83" s="67">
        <v>312934.875</v>
      </c>
      <c r="AG83" s="74"/>
      <c r="AH83" s="67">
        <v>133890</v>
      </c>
      <c r="AI83" s="68"/>
      <c r="AJ83" s="67">
        <v>174937</v>
      </c>
      <c r="AK83" s="74"/>
      <c r="AL83" s="67">
        <v>155931</v>
      </c>
      <c r="AM83" s="74"/>
      <c r="AN83" s="67" t="s">
        <v>9</v>
      </c>
      <c r="AO83" s="74"/>
      <c r="AP83" s="67" t="s">
        <v>9</v>
      </c>
      <c r="AQ83" s="68"/>
      <c r="AR83" s="67" t="s">
        <v>9</v>
      </c>
      <c r="AS83" s="68"/>
    </row>
    <row r="84" spans="2:45" ht="13.2" x14ac:dyDescent="0.25">
      <c r="B84" s="65" t="s">
        <v>63</v>
      </c>
      <c r="C84" s="66" t="s">
        <v>11</v>
      </c>
      <c r="D84" s="67" t="s">
        <v>9</v>
      </c>
      <c r="E84" s="68"/>
      <c r="F84" s="67" t="s">
        <v>9</v>
      </c>
      <c r="G84" s="68"/>
      <c r="H84" s="67" t="s">
        <v>9</v>
      </c>
      <c r="I84" s="68"/>
      <c r="J84" s="67" t="s">
        <v>9</v>
      </c>
      <c r="K84" s="68"/>
      <c r="L84" s="67" t="s">
        <v>9</v>
      </c>
      <c r="M84" s="68"/>
      <c r="N84" s="67" t="s">
        <v>9</v>
      </c>
      <c r="O84" s="68"/>
      <c r="P84" s="67" t="s">
        <v>9</v>
      </c>
      <c r="Q84" s="68"/>
      <c r="R84" s="67" t="s">
        <v>9</v>
      </c>
      <c r="S84" s="68"/>
      <c r="T84" s="67" t="s">
        <v>9</v>
      </c>
      <c r="U84" s="68"/>
      <c r="V84" s="67" t="s">
        <v>9</v>
      </c>
      <c r="W84" s="68"/>
      <c r="X84" s="67">
        <v>617880</v>
      </c>
      <c r="Y84" s="68"/>
      <c r="Z84" s="67" t="s">
        <v>9</v>
      </c>
      <c r="AA84" s="68"/>
      <c r="AB84" s="67">
        <v>767157</v>
      </c>
      <c r="AC84" s="68"/>
      <c r="AD84" s="67" t="s">
        <v>9</v>
      </c>
      <c r="AE84" s="68"/>
      <c r="AF84" s="67">
        <v>617609</v>
      </c>
      <c r="AG84" s="68"/>
      <c r="AH84" s="67" t="s">
        <v>9</v>
      </c>
      <c r="AI84" s="68"/>
      <c r="AJ84" s="67">
        <v>308822</v>
      </c>
      <c r="AK84" s="68"/>
      <c r="AL84" s="67" t="s">
        <v>9</v>
      </c>
      <c r="AM84" s="68"/>
      <c r="AN84" s="67">
        <v>132213</v>
      </c>
      <c r="AO84" s="68"/>
      <c r="AP84" s="67" t="s">
        <v>9</v>
      </c>
      <c r="AQ84" s="68"/>
      <c r="AR84" s="67">
        <v>246212</v>
      </c>
      <c r="AS84" s="68"/>
    </row>
    <row r="85" spans="2:45" ht="13.2" x14ac:dyDescent="0.25">
      <c r="B85" s="65" t="s">
        <v>64</v>
      </c>
      <c r="C85" s="66" t="s">
        <v>11</v>
      </c>
      <c r="D85" s="67" t="s">
        <v>9</v>
      </c>
      <c r="E85" s="68"/>
      <c r="F85" s="67" t="s">
        <v>9</v>
      </c>
      <c r="G85" s="68"/>
      <c r="H85" s="67" t="s">
        <v>9</v>
      </c>
      <c r="I85" s="68"/>
      <c r="J85" s="67" t="s">
        <v>9</v>
      </c>
      <c r="K85" s="68"/>
      <c r="L85" s="67" t="s">
        <v>9</v>
      </c>
      <c r="M85" s="68"/>
      <c r="N85" s="67" t="s">
        <v>9</v>
      </c>
      <c r="O85" s="68"/>
      <c r="P85" s="67" t="s">
        <v>9</v>
      </c>
      <c r="Q85" s="68"/>
      <c r="R85" s="67" t="s">
        <v>9</v>
      </c>
      <c r="S85" s="68"/>
      <c r="T85" s="67" t="s">
        <v>9</v>
      </c>
      <c r="U85" s="68"/>
      <c r="V85" s="67" t="s">
        <v>9</v>
      </c>
      <c r="W85" s="68"/>
      <c r="X85" s="67">
        <v>1352913</v>
      </c>
      <c r="Y85" s="68"/>
      <c r="Z85" s="67" t="s">
        <v>9</v>
      </c>
      <c r="AA85" s="68"/>
      <c r="AB85" s="67">
        <v>1583826</v>
      </c>
      <c r="AC85" s="68"/>
      <c r="AD85" s="67" t="s">
        <v>9</v>
      </c>
      <c r="AE85" s="68"/>
      <c r="AF85" s="67">
        <v>53208</v>
      </c>
      <c r="AG85" s="68"/>
      <c r="AH85" s="67" t="s">
        <v>9</v>
      </c>
      <c r="AI85" s="68"/>
      <c r="AJ85" s="67">
        <v>82316</v>
      </c>
      <c r="AK85" s="68"/>
      <c r="AL85" s="67" t="s">
        <v>9</v>
      </c>
      <c r="AM85" s="68"/>
      <c r="AN85" s="67">
        <v>9884</v>
      </c>
      <c r="AO85" s="68"/>
      <c r="AP85" s="67" t="s">
        <v>9</v>
      </c>
      <c r="AQ85" s="68"/>
      <c r="AR85" s="67">
        <v>16354</v>
      </c>
      <c r="AS85" s="68"/>
    </row>
    <row r="86" spans="2:45" ht="13.2" x14ac:dyDescent="0.25">
      <c r="B86" s="65" t="s">
        <v>65</v>
      </c>
      <c r="C86" s="66" t="s">
        <v>8</v>
      </c>
      <c r="D86" s="67" t="s">
        <v>9</v>
      </c>
      <c r="E86" s="68"/>
      <c r="F86" s="67">
        <v>1043</v>
      </c>
      <c r="G86" s="68"/>
      <c r="H86" s="67">
        <v>642</v>
      </c>
      <c r="I86" s="68"/>
      <c r="J86" s="67">
        <v>1066</v>
      </c>
      <c r="K86" s="68"/>
      <c r="L86" s="67">
        <v>941</v>
      </c>
      <c r="M86" s="68"/>
      <c r="N86" s="67">
        <v>784</v>
      </c>
      <c r="O86" s="68"/>
      <c r="P86" s="67">
        <v>642</v>
      </c>
      <c r="Q86" s="68"/>
      <c r="R86" s="67">
        <v>481</v>
      </c>
      <c r="S86" s="68"/>
      <c r="T86" s="67">
        <v>498</v>
      </c>
      <c r="U86" s="68"/>
      <c r="V86" s="67">
        <v>1904</v>
      </c>
      <c r="W86" s="68"/>
      <c r="X86" s="67">
        <v>1034</v>
      </c>
      <c r="Y86" s="68"/>
      <c r="Z86" s="67">
        <v>236</v>
      </c>
      <c r="AA86" s="68"/>
      <c r="AB86" s="67">
        <v>273</v>
      </c>
      <c r="AC86" s="68"/>
      <c r="AD86" s="67">
        <v>408</v>
      </c>
      <c r="AE86" s="68"/>
      <c r="AF86" s="67">
        <v>188</v>
      </c>
      <c r="AG86" s="68"/>
      <c r="AH86" s="67">
        <v>746</v>
      </c>
      <c r="AI86" s="68"/>
      <c r="AJ86" s="67">
        <v>148</v>
      </c>
      <c r="AK86" s="68"/>
      <c r="AL86" s="67">
        <v>20</v>
      </c>
      <c r="AM86" s="68"/>
      <c r="AN86" s="67">
        <v>112</v>
      </c>
      <c r="AO86" s="68"/>
      <c r="AP86" s="67" t="s">
        <v>9</v>
      </c>
      <c r="AQ86" s="68"/>
      <c r="AR86" s="67" t="s">
        <v>9</v>
      </c>
      <c r="AS86" s="68"/>
    </row>
    <row r="87" spans="2:45" ht="13.2" x14ac:dyDescent="0.25">
      <c r="B87" s="75" t="s">
        <v>66</v>
      </c>
      <c r="C87" s="76" t="s">
        <v>11</v>
      </c>
      <c r="D87" s="77" t="s">
        <v>9</v>
      </c>
      <c r="E87" s="78"/>
      <c r="F87" s="77" t="s">
        <v>9</v>
      </c>
      <c r="G87" s="78"/>
      <c r="H87" s="77" t="s">
        <v>9</v>
      </c>
      <c r="I87" s="78"/>
      <c r="J87" s="77" t="s">
        <v>9</v>
      </c>
      <c r="K87" s="78"/>
      <c r="L87" s="77" t="s">
        <v>9</v>
      </c>
      <c r="M87" s="78"/>
      <c r="N87" s="77" t="s">
        <v>9</v>
      </c>
      <c r="O87" s="78"/>
      <c r="P87" s="77" t="s">
        <v>9</v>
      </c>
      <c r="Q87" s="78"/>
      <c r="R87" s="77" t="s">
        <v>9</v>
      </c>
      <c r="S87" s="78"/>
      <c r="T87" s="77" t="s">
        <v>9</v>
      </c>
      <c r="U87" s="78"/>
      <c r="V87" s="77" t="s">
        <v>9</v>
      </c>
      <c r="W87" s="78"/>
      <c r="X87" s="77">
        <v>1513700</v>
      </c>
      <c r="Y87" s="78"/>
      <c r="Z87" s="77" t="s">
        <v>9</v>
      </c>
      <c r="AA87" s="78"/>
      <c r="AB87" s="77">
        <v>641467</v>
      </c>
      <c r="AC87" s="78"/>
      <c r="AD87" s="77" t="s">
        <v>9</v>
      </c>
      <c r="AE87" s="78"/>
      <c r="AF87" s="77">
        <v>21075</v>
      </c>
      <c r="AG87" s="78"/>
      <c r="AH87" s="77" t="s">
        <v>9</v>
      </c>
      <c r="AI87" s="78"/>
      <c r="AJ87" s="77">
        <v>61307</v>
      </c>
      <c r="AK87" s="78"/>
      <c r="AL87" s="77" t="s">
        <v>9</v>
      </c>
      <c r="AM87" s="78"/>
      <c r="AN87" s="77">
        <v>103330</v>
      </c>
      <c r="AO87" s="78"/>
      <c r="AP87" s="77" t="s">
        <v>9</v>
      </c>
      <c r="AQ87" s="78"/>
      <c r="AR87" s="77" t="s">
        <v>9</v>
      </c>
      <c r="AS87" s="78"/>
    </row>
    <row r="88" spans="2:45" ht="13.2" x14ac:dyDescent="0.25">
      <c r="B88" s="75" t="s">
        <v>67</v>
      </c>
      <c r="C88" s="76" t="s">
        <v>8</v>
      </c>
      <c r="D88" s="77" t="s">
        <v>9</v>
      </c>
      <c r="E88" s="78"/>
      <c r="F88" s="77" t="s">
        <v>9</v>
      </c>
      <c r="G88" s="78"/>
      <c r="H88" s="77" t="s">
        <v>9</v>
      </c>
      <c r="I88" s="78"/>
      <c r="J88" s="77" t="s">
        <v>9</v>
      </c>
      <c r="K88" s="78"/>
      <c r="L88" s="77" t="s">
        <v>9</v>
      </c>
      <c r="M88" s="78"/>
      <c r="N88" s="77" t="s">
        <v>9</v>
      </c>
      <c r="O88" s="78"/>
      <c r="P88" s="77" t="s">
        <v>9</v>
      </c>
      <c r="Q88" s="78"/>
      <c r="R88" s="77" t="s">
        <v>9</v>
      </c>
      <c r="S88" s="78"/>
      <c r="T88" s="77" t="s">
        <v>9</v>
      </c>
      <c r="U88" s="78"/>
      <c r="V88" s="77">
        <v>82665840</v>
      </c>
      <c r="W88" s="78"/>
      <c r="X88" s="77">
        <v>32107948</v>
      </c>
      <c r="Y88" s="78"/>
      <c r="Z88" s="77">
        <v>47354600</v>
      </c>
      <c r="AA88" s="78"/>
      <c r="AB88" s="77">
        <v>34128464</v>
      </c>
      <c r="AC88" s="78"/>
      <c r="AD88" s="77">
        <v>44201572</v>
      </c>
      <c r="AE88" s="78"/>
      <c r="AF88" s="77" t="s">
        <v>9</v>
      </c>
      <c r="AG88" s="78"/>
      <c r="AH88" s="77" t="s">
        <v>9</v>
      </c>
      <c r="AI88" s="78"/>
      <c r="AJ88" s="77" t="s">
        <v>9</v>
      </c>
      <c r="AK88" s="78"/>
      <c r="AL88" s="77" t="s">
        <v>9</v>
      </c>
      <c r="AM88" s="78"/>
      <c r="AN88" s="77" t="s">
        <v>9</v>
      </c>
      <c r="AO88" s="78"/>
      <c r="AP88" s="77" t="s">
        <v>9</v>
      </c>
      <c r="AQ88" s="78"/>
      <c r="AR88" s="77" t="s">
        <v>9</v>
      </c>
      <c r="AS88" s="78"/>
    </row>
    <row r="89" spans="2:45" ht="13.2" x14ac:dyDescent="0.25">
      <c r="B89" s="75" t="s">
        <v>68</v>
      </c>
      <c r="C89" s="76" t="s">
        <v>8</v>
      </c>
      <c r="D89" s="77" t="s">
        <v>9</v>
      </c>
      <c r="E89" s="78"/>
      <c r="F89" s="77" t="s">
        <v>9</v>
      </c>
      <c r="G89" s="78"/>
      <c r="H89" s="77" t="s">
        <v>9</v>
      </c>
      <c r="I89" s="78"/>
      <c r="J89" s="77" t="s">
        <v>9</v>
      </c>
      <c r="K89" s="78"/>
      <c r="L89" s="77" t="s">
        <v>9</v>
      </c>
      <c r="M89" s="78"/>
      <c r="N89" s="77" t="s">
        <v>9</v>
      </c>
      <c r="O89" s="78"/>
      <c r="P89" s="77" t="s">
        <v>9</v>
      </c>
      <c r="Q89" s="78"/>
      <c r="R89" s="77" t="s">
        <v>9</v>
      </c>
      <c r="S89" s="78"/>
      <c r="T89" s="77" t="s">
        <v>9</v>
      </c>
      <c r="U89" s="78"/>
      <c r="V89" s="77" t="s">
        <v>9</v>
      </c>
      <c r="W89" s="78"/>
      <c r="X89" s="77" t="s">
        <v>9</v>
      </c>
      <c r="Y89" s="78"/>
      <c r="Z89" s="77" t="s">
        <v>9</v>
      </c>
      <c r="AA89" s="78"/>
      <c r="AB89" s="77" t="s">
        <v>9</v>
      </c>
      <c r="AC89" s="78"/>
      <c r="AD89" s="77" t="s">
        <v>9</v>
      </c>
      <c r="AE89" s="78"/>
      <c r="AF89" s="77" t="s">
        <v>9</v>
      </c>
      <c r="AG89" s="78"/>
      <c r="AH89" s="77" t="s">
        <v>9</v>
      </c>
      <c r="AI89" s="78"/>
      <c r="AJ89" s="77" t="s">
        <v>9</v>
      </c>
      <c r="AK89" s="78"/>
      <c r="AL89" s="77" t="s">
        <v>9</v>
      </c>
      <c r="AM89" s="78"/>
      <c r="AN89" s="77">
        <v>0</v>
      </c>
      <c r="AO89" s="78"/>
      <c r="AP89" s="77" t="s">
        <v>9</v>
      </c>
      <c r="AQ89" s="78"/>
      <c r="AR89" s="77" t="s">
        <v>9</v>
      </c>
      <c r="AS89" s="78"/>
    </row>
    <row r="90" spans="2:45" ht="21" x14ac:dyDescent="0.25">
      <c r="B90" s="75" t="s">
        <v>69</v>
      </c>
      <c r="C90" s="76" t="s">
        <v>8</v>
      </c>
      <c r="D90" s="77" t="s">
        <v>9</v>
      </c>
      <c r="E90" s="78"/>
      <c r="F90" s="77" t="s">
        <v>9</v>
      </c>
      <c r="G90" s="78"/>
      <c r="H90" s="77" t="s">
        <v>9</v>
      </c>
      <c r="I90" s="78"/>
      <c r="J90" s="77" t="s">
        <v>9</v>
      </c>
      <c r="K90" s="78"/>
      <c r="L90" s="77" t="s">
        <v>9</v>
      </c>
      <c r="M90" s="78"/>
      <c r="N90" s="77" t="s">
        <v>9</v>
      </c>
      <c r="O90" s="78"/>
      <c r="P90" s="77" t="s">
        <v>9</v>
      </c>
      <c r="Q90" s="78"/>
      <c r="R90" s="77" t="s">
        <v>9</v>
      </c>
      <c r="S90" s="78"/>
      <c r="T90" s="77">
        <v>0.15000000596046448</v>
      </c>
      <c r="U90" s="78"/>
      <c r="V90" s="77" t="s">
        <v>9</v>
      </c>
      <c r="W90" s="78"/>
      <c r="X90" s="77" t="s">
        <v>9</v>
      </c>
      <c r="Y90" s="78"/>
      <c r="Z90" s="77" t="s">
        <v>9</v>
      </c>
      <c r="AA90" s="78"/>
      <c r="AB90" s="77" t="s">
        <v>9</v>
      </c>
      <c r="AC90" s="78"/>
      <c r="AD90" s="77" t="s">
        <v>9</v>
      </c>
      <c r="AE90" s="78"/>
      <c r="AF90" s="77" t="s">
        <v>9</v>
      </c>
      <c r="AG90" s="78"/>
      <c r="AH90" s="77" t="s">
        <v>9</v>
      </c>
      <c r="AI90" s="78"/>
      <c r="AJ90" s="77" t="s">
        <v>9</v>
      </c>
      <c r="AK90" s="78"/>
      <c r="AL90" s="77" t="s">
        <v>9</v>
      </c>
      <c r="AM90" s="78"/>
      <c r="AN90" s="77" t="s">
        <v>9</v>
      </c>
      <c r="AO90" s="78"/>
      <c r="AP90" s="77" t="s">
        <v>9</v>
      </c>
      <c r="AQ90" s="78"/>
      <c r="AR90" s="77" t="s">
        <v>9</v>
      </c>
      <c r="AS90" s="78"/>
    </row>
    <row r="91" spans="2:45" ht="13.2" x14ac:dyDescent="0.25">
      <c r="B91" s="75" t="s">
        <v>70</v>
      </c>
      <c r="C91" s="76" t="s">
        <v>8</v>
      </c>
      <c r="D91" s="77" t="s">
        <v>9</v>
      </c>
      <c r="E91" s="78"/>
      <c r="F91" s="77" t="s">
        <v>9</v>
      </c>
      <c r="G91" s="78"/>
      <c r="H91" s="77" t="s">
        <v>9</v>
      </c>
      <c r="I91" s="78"/>
      <c r="J91" s="77" t="s">
        <v>9</v>
      </c>
      <c r="K91" s="78"/>
      <c r="L91" s="77" t="s">
        <v>9</v>
      </c>
      <c r="M91" s="78"/>
      <c r="N91" s="77" t="s">
        <v>9</v>
      </c>
      <c r="O91" s="78"/>
      <c r="P91" s="77" t="s">
        <v>9</v>
      </c>
      <c r="Q91" s="78"/>
      <c r="R91" s="77" t="s">
        <v>9</v>
      </c>
      <c r="S91" s="78"/>
      <c r="T91" s="77" t="s">
        <v>9</v>
      </c>
      <c r="U91" s="78"/>
      <c r="V91" s="77" t="s">
        <v>9</v>
      </c>
      <c r="W91" s="78"/>
      <c r="X91" s="77" t="s">
        <v>9</v>
      </c>
      <c r="Y91" s="78"/>
      <c r="Z91" s="77" t="s">
        <v>9</v>
      </c>
      <c r="AA91" s="78"/>
      <c r="AB91" s="77" t="s">
        <v>9</v>
      </c>
      <c r="AC91" s="78"/>
      <c r="AD91" s="77" t="s">
        <v>9</v>
      </c>
      <c r="AE91" s="78"/>
      <c r="AF91" s="77">
        <v>8255117</v>
      </c>
      <c r="AG91" s="78"/>
      <c r="AH91" s="77">
        <v>9963566</v>
      </c>
      <c r="AI91" s="78"/>
      <c r="AJ91" s="77">
        <v>11082001</v>
      </c>
      <c r="AK91" s="78"/>
      <c r="AL91" s="77">
        <v>12711053</v>
      </c>
      <c r="AM91" s="78"/>
      <c r="AN91" s="77">
        <v>14386862</v>
      </c>
      <c r="AO91" s="78"/>
      <c r="AP91" s="77" t="s">
        <v>9</v>
      </c>
      <c r="AQ91" s="78"/>
      <c r="AR91" s="77" t="s">
        <v>9</v>
      </c>
      <c r="AS91" s="78"/>
    </row>
    <row r="92" spans="2:45" ht="13.2" x14ac:dyDescent="0.25">
      <c r="B92" s="65" t="s">
        <v>71</v>
      </c>
      <c r="C92" s="66" t="s">
        <v>11</v>
      </c>
      <c r="D92" s="67" t="s">
        <v>9</v>
      </c>
      <c r="E92" s="68"/>
      <c r="F92" s="67" t="s">
        <v>9</v>
      </c>
      <c r="G92" s="68"/>
      <c r="H92" s="67" t="s">
        <v>9</v>
      </c>
      <c r="I92" s="68"/>
      <c r="J92" s="67" t="s">
        <v>9</v>
      </c>
      <c r="K92" s="68"/>
      <c r="L92" s="67" t="s">
        <v>9</v>
      </c>
      <c r="M92" s="68"/>
      <c r="N92" s="67" t="s">
        <v>9</v>
      </c>
      <c r="O92" s="68"/>
      <c r="P92" s="67" t="s">
        <v>9</v>
      </c>
      <c r="Q92" s="68"/>
      <c r="R92" s="67" t="s">
        <v>9</v>
      </c>
      <c r="S92" s="68"/>
      <c r="T92" s="67" t="s">
        <v>9</v>
      </c>
      <c r="U92" s="68"/>
      <c r="V92" s="67" t="s">
        <v>9</v>
      </c>
      <c r="W92" s="68"/>
      <c r="X92" s="67">
        <v>135760</v>
      </c>
      <c r="Y92" s="74"/>
      <c r="Z92" s="67" t="s">
        <v>9</v>
      </c>
      <c r="AA92" s="74"/>
      <c r="AB92" s="67">
        <v>194262</v>
      </c>
      <c r="AC92" s="74"/>
      <c r="AD92" s="67" t="s">
        <v>9</v>
      </c>
      <c r="AE92" s="74"/>
      <c r="AF92" s="67">
        <v>228251</v>
      </c>
      <c r="AG92" s="74"/>
      <c r="AH92" s="67" t="s">
        <v>9</v>
      </c>
      <c r="AI92" s="68"/>
      <c r="AJ92" s="67">
        <v>145445</v>
      </c>
      <c r="AK92" s="74"/>
      <c r="AL92" s="67" t="s">
        <v>9</v>
      </c>
      <c r="AM92" s="74"/>
      <c r="AN92" s="67">
        <v>134816</v>
      </c>
      <c r="AO92" s="74"/>
      <c r="AP92" s="67" t="s">
        <v>9</v>
      </c>
      <c r="AQ92" s="68"/>
      <c r="AR92" s="67">
        <v>138095</v>
      </c>
      <c r="AS92" s="68"/>
    </row>
    <row r="93" spans="2:45" ht="13.2" x14ac:dyDescent="0.25">
      <c r="B93" s="65" t="s">
        <v>72</v>
      </c>
      <c r="C93" s="66" t="s">
        <v>11</v>
      </c>
      <c r="D93" s="67" t="s">
        <v>9</v>
      </c>
      <c r="E93" s="68"/>
      <c r="F93" s="67" t="s">
        <v>9</v>
      </c>
      <c r="G93" s="68"/>
      <c r="H93" s="67" t="s">
        <v>9</v>
      </c>
      <c r="I93" s="68"/>
      <c r="J93" s="67" t="s">
        <v>9</v>
      </c>
      <c r="K93" s="68"/>
      <c r="L93" s="67" t="s">
        <v>9</v>
      </c>
      <c r="M93" s="68"/>
      <c r="N93" s="67" t="s">
        <v>9</v>
      </c>
      <c r="O93" s="68"/>
      <c r="P93" s="67" t="s">
        <v>9</v>
      </c>
      <c r="Q93" s="68"/>
      <c r="R93" s="67" t="s">
        <v>9</v>
      </c>
      <c r="S93" s="68"/>
      <c r="T93" s="67" t="s">
        <v>9</v>
      </c>
      <c r="U93" s="68"/>
      <c r="V93" s="67" t="s">
        <v>9</v>
      </c>
      <c r="W93" s="68"/>
      <c r="X93" s="67">
        <v>7734</v>
      </c>
      <c r="Y93" s="68"/>
      <c r="Z93" s="67" t="s">
        <v>9</v>
      </c>
      <c r="AA93" s="68"/>
      <c r="AB93" s="67">
        <v>24144</v>
      </c>
      <c r="AC93" s="68"/>
      <c r="AD93" s="67" t="s">
        <v>9</v>
      </c>
      <c r="AE93" s="68"/>
      <c r="AF93" s="67">
        <v>49426</v>
      </c>
      <c r="AG93" s="68"/>
      <c r="AH93" s="67" t="s">
        <v>9</v>
      </c>
      <c r="AI93" s="68"/>
      <c r="AJ93" s="67">
        <v>29970</v>
      </c>
      <c r="AK93" s="68"/>
      <c r="AL93" s="67" t="s">
        <v>9</v>
      </c>
      <c r="AM93" s="68"/>
      <c r="AN93" s="67">
        <v>12539</v>
      </c>
      <c r="AO93" s="68"/>
      <c r="AP93" s="67" t="s">
        <v>9</v>
      </c>
      <c r="AQ93" s="68"/>
      <c r="AR93" s="67">
        <v>10675</v>
      </c>
      <c r="AS93" s="68"/>
    </row>
    <row r="94" spans="2:45" ht="13.2" x14ac:dyDescent="0.25">
      <c r="B94" s="65" t="s">
        <v>73</v>
      </c>
      <c r="C94" s="66" t="s">
        <v>8</v>
      </c>
      <c r="D94" s="67" t="s">
        <v>9</v>
      </c>
      <c r="E94" s="68"/>
      <c r="F94" s="67" t="s">
        <v>9</v>
      </c>
      <c r="G94" s="68"/>
      <c r="H94" s="67" t="s">
        <v>9</v>
      </c>
      <c r="I94" s="68"/>
      <c r="J94" s="67" t="s">
        <v>9</v>
      </c>
      <c r="K94" s="68"/>
      <c r="L94" s="67" t="s">
        <v>9</v>
      </c>
      <c r="M94" s="68"/>
      <c r="N94" s="67" t="s">
        <v>9</v>
      </c>
      <c r="O94" s="68"/>
      <c r="P94" s="67" t="s">
        <v>9</v>
      </c>
      <c r="Q94" s="68"/>
      <c r="R94" s="67" t="s">
        <v>9</v>
      </c>
      <c r="S94" s="68"/>
      <c r="T94" s="67" t="s">
        <v>9</v>
      </c>
      <c r="U94" s="68"/>
      <c r="V94" s="67" t="s">
        <v>9</v>
      </c>
      <c r="W94" s="68"/>
      <c r="X94" s="67" t="s">
        <v>9</v>
      </c>
      <c r="Y94" s="68"/>
      <c r="Z94" s="67">
        <v>129728.6015625</v>
      </c>
      <c r="AA94" s="68">
        <v>14</v>
      </c>
      <c r="AB94" s="67">
        <v>114048</v>
      </c>
      <c r="AC94" s="68">
        <v>15</v>
      </c>
      <c r="AD94" s="67">
        <v>98070.203125</v>
      </c>
      <c r="AE94" s="68">
        <v>16</v>
      </c>
      <c r="AF94" s="67">
        <v>108249</v>
      </c>
      <c r="AG94" s="68">
        <v>17</v>
      </c>
      <c r="AH94" s="67">
        <v>203766.796875</v>
      </c>
      <c r="AI94" s="68">
        <v>18</v>
      </c>
      <c r="AJ94" s="67" t="s">
        <v>9</v>
      </c>
      <c r="AK94" s="68"/>
      <c r="AL94" s="67">
        <v>1187552</v>
      </c>
      <c r="AM94" s="68">
        <v>19</v>
      </c>
      <c r="AN94" s="67" t="s">
        <v>9</v>
      </c>
      <c r="AO94" s="68"/>
      <c r="AP94" s="67" t="s">
        <v>9</v>
      </c>
      <c r="AQ94" s="68"/>
      <c r="AR94" s="67" t="s">
        <v>9</v>
      </c>
      <c r="AS94" s="68"/>
    </row>
    <row r="95" spans="2:45" ht="13.2" x14ac:dyDescent="0.25">
      <c r="B95" s="65" t="s">
        <v>74</v>
      </c>
      <c r="C95" s="66" t="s">
        <v>11</v>
      </c>
      <c r="D95" s="67" t="s">
        <v>9</v>
      </c>
      <c r="E95" s="68"/>
      <c r="F95" s="67" t="s">
        <v>9</v>
      </c>
      <c r="G95" s="68"/>
      <c r="H95" s="67" t="s">
        <v>9</v>
      </c>
      <c r="I95" s="68"/>
      <c r="J95" s="67" t="s">
        <v>9</v>
      </c>
      <c r="K95" s="68"/>
      <c r="L95" s="67" t="s">
        <v>9</v>
      </c>
      <c r="M95" s="68"/>
      <c r="N95" s="67" t="s">
        <v>9</v>
      </c>
      <c r="O95" s="68"/>
      <c r="P95" s="67" t="s">
        <v>9</v>
      </c>
      <c r="Q95" s="68"/>
      <c r="R95" s="67" t="s">
        <v>9</v>
      </c>
      <c r="S95" s="68"/>
      <c r="T95" s="67" t="s">
        <v>9</v>
      </c>
      <c r="U95" s="68"/>
      <c r="V95" s="67" t="s">
        <v>9</v>
      </c>
      <c r="W95" s="68"/>
      <c r="X95" s="67">
        <v>1236503</v>
      </c>
      <c r="Y95" s="68"/>
      <c r="Z95" s="67" t="s">
        <v>9</v>
      </c>
      <c r="AA95" s="68"/>
      <c r="AB95" s="67">
        <v>1254790</v>
      </c>
      <c r="AC95" s="68"/>
      <c r="AD95" s="67" t="s">
        <v>9</v>
      </c>
      <c r="AE95" s="68"/>
      <c r="AF95" s="67">
        <v>1187376</v>
      </c>
      <c r="AG95" s="68"/>
      <c r="AH95" s="67" t="s">
        <v>9</v>
      </c>
      <c r="AI95" s="68"/>
      <c r="AJ95" s="67">
        <v>901543</v>
      </c>
      <c r="AK95" s="68"/>
      <c r="AL95" s="67" t="s">
        <v>9</v>
      </c>
      <c r="AM95" s="68"/>
      <c r="AN95" s="67">
        <v>643688</v>
      </c>
      <c r="AO95" s="68"/>
      <c r="AP95" s="67" t="s">
        <v>9</v>
      </c>
      <c r="AQ95" s="68"/>
      <c r="AR95" s="67">
        <v>476066</v>
      </c>
      <c r="AS95" s="68"/>
    </row>
    <row r="96" spans="2:45" ht="13.2" x14ac:dyDescent="0.25">
      <c r="B96" s="65" t="s">
        <v>75</v>
      </c>
      <c r="C96" s="66" t="s">
        <v>8</v>
      </c>
      <c r="D96" s="67" t="s">
        <v>9</v>
      </c>
      <c r="E96" s="68"/>
      <c r="F96" s="67" t="s">
        <v>9</v>
      </c>
      <c r="G96" s="68"/>
      <c r="H96" s="67" t="s">
        <v>9</v>
      </c>
      <c r="I96" s="68"/>
      <c r="J96" s="67" t="s">
        <v>9</v>
      </c>
      <c r="K96" s="68"/>
      <c r="L96" s="67" t="s">
        <v>9</v>
      </c>
      <c r="M96" s="68"/>
      <c r="N96" s="67" t="s">
        <v>9</v>
      </c>
      <c r="O96" s="68"/>
      <c r="P96" s="67">
        <v>5016</v>
      </c>
      <c r="Q96" s="68">
        <v>20</v>
      </c>
      <c r="R96" s="67" t="s">
        <v>9</v>
      </c>
      <c r="S96" s="68"/>
      <c r="T96" s="67" t="s">
        <v>9</v>
      </c>
      <c r="U96" s="68"/>
      <c r="V96" s="67">
        <v>6151.2001953125</v>
      </c>
      <c r="W96" s="68">
        <v>21</v>
      </c>
      <c r="X96" s="67">
        <v>4570.7998046875</v>
      </c>
      <c r="Y96" s="68">
        <v>21</v>
      </c>
      <c r="Z96" s="67">
        <v>5674.7998046875</v>
      </c>
      <c r="AA96" s="68">
        <v>21</v>
      </c>
      <c r="AB96" s="67">
        <v>5113.2001953125</v>
      </c>
      <c r="AC96" s="68">
        <v>21</v>
      </c>
      <c r="AD96" s="67">
        <v>8466</v>
      </c>
      <c r="AE96" s="68" t="s">
        <v>76</v>
      </c>
      <c r="AF96" s="67">
        <v>11886</v>
      </c>
      <c r="AG96" s="68">
        <v>21</v>
      </c>
      <c r="AH96" s="67">
        <v>14422.7998046875</v>
      </c>
      <c r="AI96" s="68">
        <v>21</v>
      </c>
      <c r="AJ96" s="67">
        <v>4080</v>
      </c>
      <c r="AK96" s="68">
        <v>21</v>
      </c>
      <c r="AL96" s="67" t="s">
        <v>9</v>
      </c>
      <c r="AM96" s="68"/>
      <c r="AN96" s="67">
        <v>4512</v>
      </c>
      <c r="AO96" s="68">
        <v>21</v>
      </c>
      <c r="AP96" s="67" t="s">
        <v>9</v>
      </c>
      <c r="AQ96" s="68"/>
      <c r="AR96" s="67" t="s">
        <v>9</v>
      </c>
      <c r="AS96" s="68"/>
    </row>
    <row r="97" spans="1:45" ht="13.2" x14ac:dyDescent="0.25">
      <c r="B97" s="75" t="s">
        <v>77</v>
      </c>
      <c r="C97" s="76" t="s">
        <v>11</v>
      </c>
      <c r="D97" s="77" t="s">
        <v>9</v>
      </c>
      <c r="E97" s="78"/>
      <c r="F97" s="77" t="s">
        <v>9</v>
      </c>
      <c r="G97" s="78"/>
      <c r="H97" s="77" t="s">
        <v>9</v>
      </c>
      <c r="I97" s="78"/>
      <c r="J97" s="77" t="s">
        <v>9</v>
      </c>
      <c r="K97" s="78"/>
      <c r="L97" s="77" t="s">
        <v>9</v>
      </c>
      <c r="M97" s="78"/>
      <c r="N97" s="77" t="s">
        <v>9</v>
      </c>
      <c r="O97" s="78"/>
      <c r="P97" s="77" t="s">
        <v>9</v>
      </c>
      <c r="Q97" s="78"/>
      <c r="R97" s="77" t="s">
        <v>9</v>
      </c>
      <c r="S97" s="78"/>
      <c r="T97" s="77" t="s">
        <v>9</v>
      </c>
      <c r="U97" s="78"/>
      <c r="V97" s="77" t="s">
        <v>9</v>
      </c>
      <c r="W97" s="78"/>
      <c r="X97" s="77">
        <v>494123</v>
      </c>
      <c r="Y97" s="78"/>
      <c r="Z97" s="77" t="s">
        <v>9</v>
      </c>
      <c r="AA97" s="78"/>
      <c r="AB97" s="77">
        <v>143853</v>
      </c>
      <c r="AC97" s="69"/>
      <c r="AD97" s="77" t="s">
        <v>9</v>
      </c>
      <c r="AE97" s="69"/>
      <c r="AF97" s="77">
        <v>384266</v>
      </c>
      <c r="AG97" s="69"/>
      <c r="AH97" s="77" t="s">
        <v>9</v>
      </c>
      <c r="AI97" s="78"/>
      <c r="AJ97" s="77">
        <v>355732</v>
      </c>
      <c r="AK97" s="69"/>
      <c r="AL97" s="77" t="s">
        <v>9</v>
      </c>
      <c r="AM97" s="69"/>
      <c r="AN97" s="77">
        <v>466196</v>
      </c>
      <c r="AO97" s="69"/>
      <c r="AP97" s="77" t="s">
        <v>9</v>
      </c>
      <c r="AQ97" s="78"/>
      <c r="AR97" s="77">
        <v>426026</v>
      </c>
      <c r="AS97" s="78"/>
    </row>
    <row r="98" spans="1:45" ht="13.2" x14ac:dyDescent="0.25">
      <c r="B98" s="75" t="s">
        <v>78</v>
      </c>
      <c r="C98" s="76" t="s">
        <v>8</v>
      </c>
      <c r="D98" s="77" t="s">
        <v>9</v>
      </c>
      <c r="E98" s="78"/>
      <c r="F98" s="77" t="s">
        <v>9</v>
      </c>
      <c r="G98" s="78"/>
      <c r="H98" s="77">
        <v>54708</v>
      </c>
      <c r="I98" s="78"/>
      <c r="J98" s="77" t="s">
        <v>9</v>
      </c>
      <c r="K98" s="78"/>
      <c r="L98" s="77" t="s">
        <v>9</v>
      </c>
      <c r="M98" s="78"/>
      <c r="N98" s="77" t="s">
        <v>9</v>
      </c>
      <c r="O98" s="78"/>
      <c r="P98" s="77" t="s">
        <v>9</v>
      </c>
      <c r="Q98" s="78"/>
      <c r="R98" s="77" t="s">
        <v>9</v>
      </c>
      <c r="S98" s="78"/>
      <c r="T98" s="77" t="s">
        <v>9</v>
      </c>
      <c r="U98" s="78"/>
      <c r="V98" s="77" t="s">
        <v>9</v>
      </c>
      <c r="W98" s="78"/>
      <c r="X98" s="77" t="s">
        <v>9</v>
      </c>
      <c r="Y98" s="78"/>
      <c r="Z98" s="77" t="s">
        <v>9</v>
      </c>
      <c r="AA98" s="69"/>
      <c r="AB98" s="77" t="s">
        <v>9</v>
      </c>
      <c r="AC98" s="78"/>
      <c r="AD98" s="77" t="s">
        <v>9</v>
      </c>
      <c r="AE98" s="69"/>
      <c r="AF98" s="77" t="s">
        <v>9</v>
      </c>
      <c r="AG98" s="69"/>
      <c r="AH98" s="77" t="s">
        <v>9</v>
      </c>
      <c r="AI98" s="78"/>
      <c r="AJ98" s="77" t="s">
        <v>9</v>
      </c>
      <c r="AK98" s="69"/>
      <c r="AL98" s="77" t="s">
        <v>9</v>
      </c>
      <c r="AM98" s="69"/>
      <c r="AN98" s="77" t="s">
        <v>9</v>
      </c>
      <c r="AO98" s="69"/>
      <c r="AP98" s="77" t="s">
        <v>9</v>
      </c>
      <c r="AQ98" s="78"/>
      <c r="AR98" s="77" t="s">
        <v>9</v>
      </c>
      <c r="AS98" s="78"/>
    </row>
    <row r="99" spans="1:45" ht="21" x14ac:dyDescent="0.25">
      <c r="B99" s="75" t="s">
        <v>79</v>
      </c>
      <c r="C99" s="76" t="s">
        <v>8</v>
      </c>
      <c r="D99" s="77" t="s">
        <v>9</v>
      </c>
      <c r="E99" s="78"/>
      <c r="F99" s="77" t="s">
        <v>9</v>
      </c>
      <c r="G99" s="78"/>
      <c r="H99" s="77" t="s">
        <v>9</v>
      </c>
      <c r="I99" s="78"/>
      <c r="J99" s="77" t="s">
        <v>9</v>
      </c>
      <c r="K99" s="78"/>
      <c r="L99" s="77" t="s">
        <v>9</v>
      </c>
      <c r="M99" s="78"/>
      <c r="N99" s="77" t="s">
        <v>9</v>
      </c>
      <c r="O99" s="78"/>
      <c r="P99" s="77" t="s">
        <v>9</v>
      </c>
      <c r="Q99" s="78"/>
      <c r="R99" s="77" t="s">
        <v>9</v>
      </c>
      <c r="S99" s="78"/>
      <c r="T99" s="77" t="s">
        <v>9</v>
      </c>
      <c r="U99" s="78"/>
      <c r="V99" s="77" t="s">
        <v>9</v>
      </c>
      <c r="W99" s="78"/>
      <c r="X99" s="77" t="s">
        <v>9</v>
      </c>
      <c r="Y99" s="78"/>
      <c r="Z99" s="77" t="s">
        <v>9</v>
      </c>
      <c r="AA99" s="78"/>
      <c r="AB99" s="77" t="s">
        <v>9</v>
      </c>
      <c r="AC99" s="78"/>
      <c r="AD99" s="77" t="s">
        <v>9</v>
      </c>
      <c r="AE99" s="78"/>
      <c r="AF99" s="77">
        <v>2713.27001953125</v>
      </c>
      <c r="AG99" s="78">
        <v>23</v>
      </c>
      <c r="AH99" s="77" t="s">
        <v>9</v>
      </c>
      <c r="AI99" s="78"/>
      <c r="AJ99" s="77">
        <v>726044.6875</v>
      </c>
      <c r="AK99" s="78">
        <v>24</v>
      </c>
      <c r="AL99" s="77" t="s">
        <v>9</v>
      </c>
      <c r="AM99" s="78"/>
      <c r="AN99" s="77">
        <v>676170.5</v>
      </c>
      <c r="AO99" s="78"/>
      <c r="AP99" s="77" t="s">
        <v>9</v>
      </c>
      <c r="AQ99" s="78"/>
      <c r="AR99" s="77" t="s">
        <v>9</v>
      </c>
      <c r="AS99" s="78"/>
    </row>
    <row r="100" spans="1:45" ht="13.2" x14ac:dyDescent="0.25">
      <c r="B100" s="75" t="s">
        <v>80</v>
      </c>
      <c r="C100" s="76" t="s">
        <v>11</v>
      </c>
      <c r="D100" s="77" t="s">
        <v>9</v>
      </c>
      <c r="E100" s="78"/>
      <c r="F100" s="77" t="s">
        <v>9</v>
      </c>
      <c r="G100" s="78"/>
      <c r="H100" s="77" t="s">
        <v>9</v>
      </c>
      <c r="I100" s="78"/>
      <c r="J100" s="77" t="s">
        <v>9</v>
      </c>
      <c r="K100" s="78"/>
      <c r="L100" s="77" t="s">
        <v>9</v>
      </c>
      <c r="M100" s="78"/>
      <c r="N100" s="77" t="s">
        <v>9</v>
      </c>
      <c r="O100" s="78"/>
      <c r="P100" s="77" t="s">
        <v>9</v>
      </c>
      <c r="Q100" s="78"/>
      <c r="R100" s="77" t="s">
        <v>9</v>
      </c>
      <c r="S100" s="78"/>
      <c r="T100" s="77" t="s">
        <v>9</v>
      </c>
      <c r="U100" s="78"/>
      <c r="V100" s="77" t="s">
        <v>9</v>
      </c>
      <c r="W100" s="78"/>
      <c r="X100" s="77">
        <v>790840</v>
      </c>
      <c r="Y100" s="78"/>
      <c r="Z100" s="77" t="s">
        <v>9</v>
      </c>
      <c r="AA100" s="78"/>
      <c r="AB100" s="77">
        <v>26241</v>
      </c>
      <c r="AC100" s="78"/>
      <c r="AD100" s="77" t="s">
        <v>9</v>
      </c>
      <c r="AE100" s="78"/>
      <c r="AF100" s="77">
        <v>738319</v>
      </c>
      <c r="AG100" s="78"/>
      <c r="AH100" s="77" t="s">
        <v>9</v>
      </c>
      <c r="AI100" s="78"/>
      <c r="AJ100" s="77">
        <v>2932436</v>
      </c>
      <c r="AK100" s="78"/>
      <c r="AL100" s="77" t="s">
        <v>9</v>
      </c>
      <c r="AM100" s="78"/>
      <c r="AN100" s="77">
        <v>2750268</v>
      </c>
      <c r="AO100" s="78"/>
      <c r="AP100" s="77" t="s">
        <v>9</v>
      </c>
      <c r="AQ100" s="78"/>
      <c r="AR100" s="77" t="s">
        <v>9</v>
      </c>
      <c r="AS100" s="78"/>
    </row>
    <row r="101" spans="1:45" ht="13.2" x14ac:dyDescent="0.25">
      <c r="B101" s="75" t="s">
        <v>81</v>
      </c>
      <c r="C101" s="76" t="s">
        <v>8</v>
      </c>
      <c r="D101" s="77" t="s">
        <v>9</v>
      </c>
      <c r="E101" s="78"/>
      <c r="F101" s="77">
        <v>1232334.875</v>
      </c>
      <c r="G101" s="78"/>
      <c r="H101" s="77">
        <v>1262863.75</v>
      </c>
      <c r="I101" s="78"/>
      <c r="J101" s="77">
        <v>1392699.875</v>
      </c>
      <c r="K101" s="78"/>
      <c r="L101" s="77">
        <v>668887.375</v>
      </c>
      <c r="M101" s="78"/>
      <c r="N101" s="77">
        <v>885368.5</v>
      </c>
      <c r="O101" s="78"/>
      <c r="P101" s="77">
        <v>760625.5</v>
      </c>
      <c r="Q101" s="78"/>
      <c r="R101" s="77">
        <v>640040.6875</v>
      </c>
      <c r="S101" s="78"/>
      <c r="T101" s="77">
        <v>726922.1875</v>
      </c>
      <c r="U101" s="78"/>
      <c r="V101" s="77">
        <v>931700</v>
      </c>
      <c r="W101" s="78"/>
      <c r="X101" s="77">
        <v>1102787</v>
      </c>
      <c r="Y101" s="78"/>
      <c r="Z101" s="77">
        <v>948460.625</v>
      </c>
      <c r="AA101" s="78"/>
      <c r="AB101" s="77">
        <v>1056953</v>
      </c>
      <c r="AC101" s="78"/>
      <c r="AD101" s="77">
        <v>990591.1875</v>
      </c>
      <c r="AE101" s="78"/>
      <c r="AF101" s="77">
        <v>1066308.375</v>
      </c>
      <c r="AG101" s="78"/>
      <c r="AH101" s="77">
        <v>333246.1875</v>
      </c>
      <c r="AI101" s="78"/>
      <c r="AJ101" s="77" t="s">
        <v>9</v>
      </c>
      <c r="AK101" s="78"/>
      <c r="AL101" s="77" t="s">
        <v>9</v>
      </c>
      <c r="AM101" s="78"/>
      <c r="AN101" s="77" t="s">
        <v>9</v>
      </c>
      <c r="AO101" s="78"/>
      <c r="AP101" s="77" t="s">
        <v>9</v>
      </c>
      <c r="AQ101" s="78"/>
      <c r="AR101" s="77" t="s">
        <v>9</v>
      </c>
      <c r="AS101" s="78"/>
    </row>
    <row r="102" spans="1:45" ht="13.2" x14ac:dyDescent="0.25">
      <c r="B102" s="65" t="s">
        <v>82</v>
      </c>
      <c r="C102" s="66" t="s">
        <v>8</v>
      </c>
      <c r="D102" s="67" t="s">
        <v>9</v>
      </c>
      <c r="E102" s="68"/>
      <c r="F102" s="67" t="s">
        <v>9</v>
      </c>
      <c r="G102" s="68"/>
      <c r="H102" s="67" t="s">
        <v>9</v>
      </c>
      <c r="I102" s="68"/>
      <c r="J102" s="67" t="s">
        <v>9</v>
      </c>
      <c r="K102" s="68"/>
      <c r="L102" s="67" t="s">
        <v>9</v>
      </c>
      <c r="M102" s="68"/>
      <c r="N102" s="67" t="s">
        <v>9</v>
      </c>
      <c r="O102" s="68"/>
      <c r="P102" s="67" t="s">
        <v>9</v>
      </c>
      <c r="Q102" s="68"/>
      <c r="R102" s="67" t="s">
        <v>9</v>
      </c>
      <c r="S102" s="68"/>
      <c r="T102" s="67" t="s">
        <v>9</v>
      </c>
      <c r="U102" s="68"/>
      <c r="V102" s="67" t="s">
        <v>9</v>
      </c>
      <c r="W102" s="68"/>
      <c r="X102" s="67" t="s">
        <v>9</v>
      </c>
      <c r="Y102" s="68"/>
      <c r="Z102" s="67" t="s">
        <v>9</v>
      </c>
      <c r="AA102" s="68"/>
      <c r="AB102" s="67" t="s">
        <v>9</v>
      </c>
      <c r="AC102" s="68"/>
      <c r="AD102" s="67" t="s">
        <v>9</v>
      </c>
      <c r="AE102" s="68"/>
      <c r="AF102" s="67" t="s">
        <v>9</v>
      </c>
      <c r="AG102" s="68"/>
      <c r="AH102" s="67" t="s">
        <v>9</v>
      </c>
      <c r="AI102" s="68"/>
      <c r="AJ102" s="67">
        <v>144835.421875</v>
      </c>
      <c r="AK102" s="68"/>
      <c r="AL102" s="67">
        <v>51697</v>
      </c>
      <c r="AM102" s="68"/>
      <c r="AN102" s="67">
        <v>167075.171875</v>
      </c>
      <c r="AO102" s="68"/>
      <c r="AP102" s="67" t="s">
        <v>9</v>
      </c>
      <c r="AQ102" s="68"/>
      <c r="AR102" s="67" t="s">
        <v>9</v>
      </c>
      <c r="AS102" s="68"/>
    </row>
    <row r="103" spans="1:45" ht="35.4" customHeight="1" x14ac:dyDescent="0.25">
      <c r="B103" s="65" t="s">
        <v>83</v>
      </c>
      <c r="C103" s="66" t="s">
        <v>11</v>
      </c>
      <c r="D103" s="67" t="s">
        <v>9</v>
      </c>
      <c r="E103" s="68"/>
      <c r="F103" s="67" t="s">
        <v>9</v>
      </c>
      <c r="G103" s="68"/>
      <c r="H103" s="67" t="s">
        <v>9</v>
      </c>
      <c r="I103" s="68"/>
      <c r="J103" s="67" t="s">
        <v>9</v>
      </c>
      <c r="K103" s="68"/>
      <c r="L103" s="67" t="s">
        <v>9</v>
      </c>
      <c r="M103" s="68"/>
      <c r="N103" s="67" t="s">
        <v>9</v>
      </c>
      <c r="O103" s="68"/>
      <c r="P103" s="67" t="s">
        <v>9</v>
      </c>
      <c r="Q103" s="68"/>
      <c r="R103" s="67" t="s">
        <v>9</v>
      </c>
      <c r="S103" s="68"/>
      <c r="T103" s="67" t="s">
        <v>9</v>
      </c>
      <c r="U103" s="68"/>
      <c r="V103" s="67" t="s">
        <v>9</v>
      </c>
      <c r="W103" s="68"/>
      <c r="X103" s="67">
        <v>3011088</v>
      </c>
      <c r="Y103" s="68"/>
      <c r="Z103" s="67" t="s">
        <v>9</v>
      </c>
      <c r="AA103" s="68"/>
      <c r="AB103" s="67">
        <v>1533467</v>
      </c>
      <c r="AC103" s="68"/>
      <c r="AD103" s="67" t="s">
        <v>9</v>
      </c>
      <c r="AE103" s="68"/>
      <c r="AF103" s="67">
        <v>1270785</v>
      </c>
      <c r="AG103" s="68"/>
      <c r="AH103" s="67" t="s">
        <v>9</v>
      </c>
      <c r="AI103" s="68"/>
      <c r="AJ103" s="67">
        <v>1317129</v>
      </c>
      <c r="AK103" s="68"/>
      <c r="AL103" s="67" t="s">
        <v>9</v>
      </c>
      <c r="AM103" s="68"/>
      <c r="AN103" s="67">
        <v>1034967</v>
      </c>
      <c r="AO103" s="68"/>
      <c r="AP103" s="67" t="s">
        <v>9</v>
      </c>
      <c r="AQ103" s="68"/>
      <c r="AR103" s="67">
        <v>869210</v>
      </c>
      <c r="AS103" s="68"/>
    </row>
    <row r="104" spans="1:45" ht="13.2" x14ac:dyDescent="0.25">
      <c r="B104" s="65" t="s">
        <v>84</v>
      </c>
      <c r="C104" s="66" t="s">
        <v>8</v>
      </c>
      <c r="D104" s="67" t="s">
        <v>9</v>
      </c>
      <c r="E104" s="68"/>
      <c r="F104" s="67" t="s">
        <v>9</v>
      </c>
      <c r="G104" s="68"/>
      <c r="H104" s="67" t="s">
        <v>9</v>
      </c>
      <c r="I104" s="68"/>
      <c r="J104" s="67" t="s">
        <v>9</v>
      </c>
      <c r="K104" s="68"/>
      <c r="L104" s="67" t="s">
        <v>9</v>
      </c>
      <c r="M104" s="68"/>
      <c r="N104" s="67" t="s">
        <v>9</v>
      </c>
      <c r="O104" s="68"/>
      <c r="P104" s="67">
        <v>0</v>
      </c>
      <c r="Q104" s="68"/>
      <c r="R104" s="67" t="s">
        <v>9</v>
      </c>
      <c r="S104" s="68"/>
      <c r="T104" s="67" t="s">
        <v>9</v>
      </c>
      <c r="U104" s="68"/>
      <c r="V104" s="67" t="s">
        <v>9</v>
      </c>
      <c r="W104" s="68"/>
      <c r="X104" s="67" t="s">
        <v>9</v>
      </c>
      <c r="Y104" s="68"/>
      <c r="Z104" s="67">
        <v>0</v>
      </c>
      <c r="AA104" s="68"/>
      <c r="AB104" s="67" t="s">
        <v>9</v>
      </c>
      <c r="AC104" s="68"/>
      <c r="AD104" s="67" t="s">
        <v>9</v>
      </c>
      <c r="AE104" s="68"/>
      <c r="AF104" s="67" t="s">
        <v>9</v>
      </c>
      <c r="AG104" s="68"/>
      <c r="AH104" s="67" t="s">
        <v>9</v>
      </c>
      <c r="AI104" s="68"/>
      <c r="AJ104" s="67" t="s">
        <v>9</v>
      </c>
      <c r="AK104" s="68"/>
      <c r="AL104" s="67" t="s">
        <v>9</v>
      </c>
      <c r="AM104" s="68"/>
      <c r="AN104" s="67" t="s">
        <v>9</v>
      </c>
      <c r="AO104" s="68"/>
      <c r="AP104" s="67" t="s">
        <v>9</v>
      </c>
      <c r="AQ104" s="68"/>
      <c r="AR104" s="67" t="s">
        <v>9</v>
      </c>
      <c r="AS104" s="68"/>
    </row>
    <row r="105" spans="1:45" ht="13.2" x14ac:dyDescent="0.25">
      <c r="B105" s="65" t="s">
        <v>85</v>
      </c>
      <c r="C105" s="66" t="s">
        <v>8</v>
      </c>
      <c r="D105" s="67" t="s">
        <v>9</v>
      </c>
      <c r="E105" s="68"/>
      <c r="F105" s="67" t="s">
        <v>9</v>
      </c>
      <c r="G105" s="68"/>
      <c r="H105" s="67" t="s">
        <v>9</v>
      </c>
      <c r="I105" s="68"/>
      <c r="J105" s="67" t="s">
        <v>9</v>
      </c>
      <c r="K105" s="68"/>
      <c r="L105" s="67" t="s">
        <v>9</v>
      </c>
      <c r="M105" s="68"/>
      <c r="N105" s="67" t="s">
        <v>9</v>
      </c>
      <c r="O105" s="68"/>
      <c r="P105" s="67" t="s">
        <v>9</v>
      </c>
      <c r="Q105" s="68"/>
      <c r="R105" s="67">
        <v>222122</v>
      </c>
      <c r="S105" s="68"/>
      <c r="T105" s="67">
        <v>20532</v>
      </c>
      <c r="U105" s="68"/>
      <c r="V105" s="67">
        <v>19303</v>
      </c>
      <c r="W105" s="68"/>
      <c r="X105" s="67">
        <v>21924</v>
      </c>
      <c r="Y105" s="68"/>
      <c r="Z105" s="67">
        <v>23184</v>
      </c>
      <c r="AA105" s="68"/>
      <c r="AB105" s="67">
        <v>24368</v>
      </c>
      <c r="AC105" s="68">
        <v>25</v>
      </c>
      <c r="AD105" s="67">
        <v>25099</v>
      </c>
      <c r="AE105" s="68">
        <v>25</v>
      </c>
      <c r="AF105" s="67">
        <v>20268</v>
      </c>
      <c r="AG105" s="68">
        <v>25</v>
      </c>
      <c r="AH105" s="67">
        <v>40975</v>
      </c>
      <c r="AI105" s="68">
        <v>25</v>
      </c>
      <c r="AJ105" s="67">
        <v>45536</v>
      </c>
      <c r="AK105" s="68">
        <v>25</v>
      </c>
      <c r="AL105" s="67">
        <v>47023</v>
      </c>
      <c r="AM105" s="68">
        <v>25</v>
      </c>
      <c r="AN105" s="67">
        <v>37346</v>
      </c>
      <c r="AO105" s="68">
        <v>25</v>
      </c>
      <c r="AP105" s="67" t="s">
        <v>9</v>
      </c>
      <c r="AQ105" s="68"/>
      <c r="AR105" s="67" t="s">
        <v>9</v>
      </c>
      <c r="AS105" s="68"/>
    </row>
    <row r="106" spans="1:45" x14ac:dyDescent="0.25">
      <c r="A106" s="69"/>
      <c r="B106" s="80"/>
      <c r="C106" s="80"/>
      <c r="D106" s="116"/>
      <c r="E106" s="117"/>
      <c r="F106" s="81"/>
      <c r="G106" s="82"/>
      <c r="H106" s="83"/>
      <c r="I106" s="84"/>
      <c r="J106" s="83"/>
      <c r="K106" s="84"/>
      <c r="L106" s="83"/>
      <c r="M106" s="84"/>
      <c r="N106" s="83"/>
      <c r="O106" s="84"/>
      <c r="P106" s="81"/>
      <c r="Q106" s="82"/>
      <c r="R106" s="81"/>
      <c r="S106" s="82"/>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row>
    <row r="107" spans="1:45" s="69" customFormat="1" x14ac:dyDescent="0.25">
      <c r="B107" s="76"/>
      <c r="C107" s="76"/>
      <c r="D107" s="85"/>
      <c r="E107" s="86"/>
      <c r="F107" s="87"/>
      <c r="G107" s="78"/>
      <c r="H107" s="88"/>
      <c r="I107" s="89"/>
      <c r="J107" s="88"/>
      <c r="K107" s="89"/>
      <c r="L107" s="88"/>
      <c r="M107" s="89"/>
      <c r="N107" s="88"/>
      <c r="O107" s="89"/>
      <c r="P107" s="87"/>
      <c r="Q107" s="78"/>
      <c r="R107" s="87"/>
      <c r="S107" s="78"/>
    </row>
    <row r="108" spans="1:45" x14ac:dyDescent="0.25">
      <c r="A108" s="90" t="s">
        <v>86</v>
      </c>
      <c r="D108" s="91"/>
      <c r="E108" s="92"/>
      <c r="H108" s="93"/>
      <c r="I108" s="94"/>
    </row>
    <row r="109" spans="1:45" ht="3" customHeight="1" x14ac:dyDescent="0.25">
      <c r="A109" s="90"/>
      <c r="D109" s="91"/>
      <c r="E109" s="92"/>
      <c r="H109" s="93"/>
      <c r="I109" s="94"/>
    </row>
    <row r="110" spans="1:45" ht="13.2" customHeight="1" x14ac:dyDescent="0.25">
      <c r="A110" s="118" t="s">
        <v>87</v>
      </c>
      <c r="B110" s="118"/>
      <c r="C110" s="118"/>
      <c r="D110" s="118"/>
      <c r="E110" s="118"/>
      <c r="F110" s="118"/>
      <c r="G110" s="118"/>
      <c r="H110" s="118"/>
      <c r="I110" s="118"/>
      <c r="J110" s="118"/>
      <c r="K110" s="118"/>
      <c r="L110" s="118"/>
      <c r="M110" s="118"/>
      <c r="N110" s="118"/>
      <c r="O110" s="118"/>
      <c r="P110" s="118"/>
      <c r="Q110" s="118"/>
      <c r="R110" s="118"/>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row>
    <row r="111" spans="1:45" ht="13.2" customHeight="1" x14ac:dyDescent="0.3">
      <c r="A111" s="120" t="s">
        <v>88</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row>
    <row r="112" spans="1:45" ht="13.2" customHeight="1" x14ac:dyDescent="0.25">
      <c r="A112" s="95"/>
      <c r="B112" s="71"/>
      <c r="C112" s="71"/>
      <c r="D112" s="96"/>
      <c r="E112" s="97"/>
      <c r="F112" s="96"/>
      <c r="G112" s="97"/>
      <c r="H112" s="98"/>
      <c r="I112" s="94"/>
    </row>
    <row r="113" spans="1:45" ht="15" customHeight="1" x14ac:dyDescent="0.25">
      <c r="A113" s="99" t="s">
        <v>89</v>
      </c>
      <c r="B113" s="100"/>
      <c r="C113" s="100"/>
      <c r="D113" s="101"/>
      <c r="E113" s="102"/>
      <c r="F113" s="96"/>
      <c r="G113" s="97"/>
      <c r="H113" s="98"/>
      <c r="I113" s="94"/>
    </row>
    <row r="114" spans="1:45" ht="3" customHeight="1" x14ac:dyDescent="0.25">
      <c r="A114" s="99"/>
      <c r="B114" s="100"/>
      <c r="C114" s="100"/>
      <c r="D114" s="101"/>
      <c r="E114" s="102"/>
      <c r="F114" s="96"/>
      <c r="G114" s="97"/>
      <c r="H114" s="98"/>
      <c r="I114" s="94"/>
    </row>
    <row r="115" spans="1:45" ht="23.25" customHeight="1" x14ac:dyDescent="0.25">
      <c r="A115" s="109">
        <v>1</v>
      </c>
      <c r="B115" s="110" t="s">
        <v>90</v>
      </c>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row>
    <row r="116" spans="1:45" ht="33.75" customHeight="1" x14ac:dyDescent="0.25">
      <c r="A116" s="109">
        <v>2</v>
      </c>
      <c r="B116" s="110" t="s">
        <v>91</v>
      </c>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row>
    <row r="117" spans="1:45" ht="12.75" customHeight="1" x14ac:dyDescent="0.25">
      <c r="A117" s="109">
        <v>3</v>
      </c>
      <c r="B117" s="110" t="s">
        <v>92</v>
      </c>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row>
    <row r="118" spans="1:45" ht="13.2" x14ac:dyDescent="0.25">
      <c r="A118" s="109">
        <v>4</v>
      </c>
      <c r="B118" s="110" t="s">
        <v>93</v>
      </c>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row>
    <row r="119" spans="1:45" ht="13.2" x14ac:dyDescent="0.25">
      <c r="A119" s="109">
        <v>5</v>
      </c>
      <c r="B119" s="110" t="s">
        <v>94</v>
      </c>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row>
    <row r="120" spans="1:45" ht="24" customHeight="1" x14ac:dyDescent="0.25">
      <c r="A120" s="109">
        <v>6</v>
      </c>
      <c r="B120" s="110" t="s">
        <v>95</v>
      </c>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row>
    <row r="121" spans="1:45" s="69" customFormat="1" ht="32.4" customHeight="1" x14ac:dyDescent="0.25">
      <c r="A121" s="109">
        <v>7</v>
      </c>
      <c r="B121" s="110" t="s">
        <v>118</v>
      </c>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row>
    <row r="122" spans="1:45" s="69" customFormat="1" ht="12.75" customHeight="1" x14ac:dyDescent="0.25">
      <c r="A122" s="109">
        <v>8</v>
      </c>
      <c r="B122" s="110" t="s">
        <v>96</v>
      </c>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row>
    <row r="123" spans="1:45" ht="13.2" x14ac:dyDescent="0.25">
      <c r="A123" s="109">
        <v>9</v>
      </c>
      <c r="B123" s="110" t="s">
        <v>97</v>
      </c>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row>
    <row r="124" spans="1:45" ht="24.75" customHeight="1" x14ac:dyDescent="0.25">
      <c r="A124" s="109">
        <v>10</v>
      </c>
      <c r="B124" s="110" t="s">
        <v>119</v>
      </c>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row>
    <row r="125" spans="1:45" ht="23.25" customHeight="1" x14ac:dyDescent="0.25">
      <c r="A125" s="109">
        <v>11</v>
      </c>
      <c r="B125" s="110" t="s">
        <v>98</v>
      </c>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row>
    <row r="126" spans="1:45" ht="35.25" customHeight="1" x14ac:dyDescent="0.25">
      <c r="A126" s="109">
        <v>12</v>
      </c>
      <c r="B126" s="110" t="s">
        <v>99</v>
      </c>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row>
    <row r="127" spans="1:45" ht="24.6" customHeight="1" x14ac:dyDescent="0.25">
      <c r="A127" s="109">
        <v>13</v>
      </c>
      <c r="B127" s="110" t="s">
        <v>100</v>
      </c>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row>
    <row r="128" spans="1:45" ht="12.75" customHeight="1" x14ac:dyDescent="0.25">
      <c r="A128" s="109">
        <v>14</v>
      </c>
      <c r="B128" s="110" t="s">
        <v>101</v>
      </c>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row>
    <row r="129" spans="1:45" ht="12.75" customHeight="1" x14ac:dyDescent="0.25">
      <c r="A129" s="109">
        <v>15</v>
      </c>
      <c r="B129" s="110" t="s">
        <v>102</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1:45" ht="12.75" customHeight="1" x14ac:dyDescent="0.25">
      <c r="A130" s="109">
        <v>16</v>
      </c>
      <c r="B130" s="110" t="s">
        <v>103</v>
      </c>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row>
    <row r="131" spans="1:45" ht="12.75" customHeight="1" x14ac:dyDescent="0.25">
      <c r="A131" s="109">
        <v>17</v>
      </c>
      <c r="B131" s="110" t="s">
        <v>104</v>
      </c>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row>
    <row r="132" spans="1:45" ht="12.75" customHeight="1" x14ac:dyDescent="0.25">
      <c r="A132" s="109">
        <v>18</v>
      </c>
      <c r="B132" s="110" t="s">
        <v>120</v>
      </c>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row>
    <row r="133" spans="1:45" ht="12.75" customHeight="1" x14ac:dyDescent="0.25">
      <c r="A133" s="109">
        <v>19</v>
      </c>
      <c r="B133" s="110" t="s">
        <v>105</v>
      </c>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row>
    <row r="134" spans="1:45" ht="12.75" customHeight="1" x14ac:dyDescent="0.25">
      <c r="A134" s="109">
        <v>20</v>
      </c>
      <c r="B134" s="110" t="s">
        <v>106</v>
      </c>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row>
    <row r="135" spans="1:45" ht="12.6" customHeight="1" x14ac:dyDescent="0.25">
      <c r="A135" s="109">
        <v>21</v>
      </c>
      <c r="B135" s="110" t="s">
        <v>107</v>
      </c>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row>
    <row r="136" spans="1:45" ht="12.6" customHeight="1" x14ac:dyDescent="0.25">
      <c r="A136" s="109">
        <v>22</v>
      </c>
      <c r="B136" s="110" t="s">
        <v>108</v>
      </c>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row>
    <row r="137" spans="1:45" ht="12.6" customHeight="1" x14ac:dyDescent="0.25">
      <c r="A137" s="109">
        <v>23</v>
      </c>
      <c r="B137" s="110" t="s">
        <v>109</v>
      </c>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row>
    <row r="138" spans="1:45" ht="12.6" customHeight="1" x14ac:dyDescent="0.25">
      <c r="A138" s="109">
        <v>24</v>
      </c>
      <c r="B138" s="110" t="s">
        <v>110</v>
      </c>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row>
    <row r="139" spans="1:45" ht="12.6" customHeight="1" x14ac:dyDescent="0.25">
      <c r="A139" s="109">
        <v>25</v>
      </c>
      <c r="B139" s="110" t="s">
        <v>111</v>
      </c>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row>
    <row r="140" spans="1:45" ht="14.4" customHeight="1" x14ac:dyDescent="0.25">
      <c r="B140" s="104"/>
      <c r="C140" s="104"/>
      <c r="F140" s="96"/>
      <c r="G140" s="97"/>
      <c r="H140" s="98"/>
      <c r="I140" s="94"/>
    </row>
    <row r="141" spans="1:45" ht="15.6" customHeight="1" x14ac:dyDescent="0.25">
      <c r="A141" s="105" t="s">
        <v>112</v>
      </c>
      <c r="D141" s="93"/>
      <c r="E141" s="92"/>
      <c r="F141" s="96"/>
      <c r="G141" s="97"/>
      <c r="H141" s="98"/>
      <c r="I141" s="94"/>
    </row>
    <row r="142" spans="1:45" ht="0.75" customHeight="1" x14ac:dyDescent="0.25">
      <c r="A142" s="105"/>
      <c r="D142" s="93"/>
      <c r="E142" s="92"/>
      <c r="F142" s="96"/>
      <c r="G142" s="97"/>
      <c r="H142" s="98"/>
      <c r="I142" s="94"/>
    </row>
    <row r="143" spans="1:45" ht="50.4" customHeight="1" x14ac:dyDescent="0.3">
      <c r="A143" s="122" t="s">
        <v>113</v>
      </c>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row>
    <row r="144" spans="1:45" ht="36" customHeight="1" x14ac:dyDescent="0.3">
      <c r="A144" s="123" t="s">
        <v>114</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row>
    <row r="145" spans="1:44" ht="23.25" customHeight="1" x14ac:dyDescent="0.3">
      <c r="A145" s="123" t="s">
        <v>121</v>
      </c>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row>
    <row r="146" spans="1:44" ht="16.2" customHeight="1" x14ac:dyDescent="0.3">
      <c r="A146" s="122" t="s">
        <v>115</v>
      </c>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row>
    <row r="147" spans="1:44" ht="10.95" customHeight="1" x14ac:dyDescent="0.25">
      <c r="H147" s="98"/>
      <c r="I147" s="107"/>
    </row>
    <row r="148" spans="1:44" ht="16.2" customHeight="1" x14ac:dyDescent="0.25">
      <c r="A148" s="125" t="s">
        <v>116</v>
      </c>
      <c r="B148" s="125"/>
      <c r="C148" s="125"/>
      <c r="D148" s="125"/>
      <c r="E148" s="125"/>
      <c r="F148" s="125"/>
      <c r="G148" s="125"/>
      <c r="H148" s="125"/>
      <c r="I148" s="125"/>
      <c r="J148" s="125"/>
      <c r="K148" s="125"/>
      <c r="L148" s="125"/>
      <c r="M148" s="125"/>
      <c r="N148" s="125"/>
      <c r="O148" s="125"/>
      <c r="P148" s="125"/>
      <c r="Q148" s="108"/>
      <c r="R148" s="71"/>
      <c r="S148" s="6"/>
    </row>
    <row r="149" spans="1:44" ht="64.95" customHeight="1" x14ac:dyDescent="0.3">
      <c r="A149" s="122" t="s">
        <v>117</v>
      </c>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row>
    <row r="150" spans="1:44" ht="19.5" customHeight="1" x14ac:dyDescent="0.25"/>
    <row r="151" spans="1:44" ht="19.5" customHeight="1" x14ac:dyDescent="0.25"/>
    <row r="152" spans="1:44" ht="19.5" customHeight="1" x14ac:dyDescent="0.25"/>
    <row r="153" spans="1:44" ht="19.5" customHeight="1" x14ac:dyDescent="0.25"/>
    <row r="154" spans="1:44" ht="19.5" customHeight="1" x14ac:dyDescent="0.25"/>
  </sheetData>
  <sheetProtection selectLockedCells="1"/>
  <mergeCells count="36">
    <mergeCell ref="A149:W149"/>
    <mergeCell ref="B134:W134"/>
    <mergeCell ref="B135:W135"/>
    <mergeCell ref="B136:W136"/>
    <mergeCell ref="B137:W137"/>
    <mergeCell ref="B138:W138"/>
    <mergeCell ref="B139:W139"/>
    <mergeCell ref="A143:W143"/>
    <mergeCell ref="A144:W144"/>
    <mergeCell ref="A145:W145"/>
    <mergeCell ref="A146:AR146"/>
    <mergeCell ref="A148:P148"/>
    <mergeCell ref="B133:W133"/>
    <mergeCell ref="B122:W122"/>
    <mergeCell ref="B123:W123"/>
    <mergeCell ref="B124:W124"/>
    <mergeCell ref="B125:W125"/>
    <mergeCell ref="B126:W126"/>
    <mergeCell ref="B127:W127"/>
    <mergeCell ref="B128:W128"/>
    <mergeCell ref="B129:W129"/>
    <mergeCell ref="B130:W130"/>
    <mergeCell ref="B131:W131"/>
    <mergeCell ref="B132:W132"/>
    <mergeCell ref="B121:W121"/>
    <mergeCell ref="J7:N7"/>
    <mergeCell ref="D31:AS31"/>
    <mergeCell ref="D106:E106"/>
    <mergeCell ref="A110:AR110"/>
    <mergeCell ref="A111:AR111"/>
    <mergeCell ref="B115:W115"/>
    <mergeCell ref="B116:W116"/>
    <mergeCell ref="B117:W117"/>
    <mergeCell ref="B118:W118"/>
    <mergeCell ref="B119:W119"/>
    <mergeCell ref="B120:W120"/>
  </mergeCells>
  <dataValidations count="1">
    <dataValidation type="list" allowBlank="1" showInputMessage="1" showErrorMessage="1" sqref="WVZ983039:WWA983039 WMD983039:WME983039 WCH983039:WCI983039 VSL983039:VSM983039 VIP983039:VIQ983039 UYT983039:UYU983039 UOX983039:UOY983039 UFB983039:UFC983039 TVF983039:TVG983039 TLJ983039:TLK983039 TBN983039:TBO983039 SRR983039:SRS983039 SHV983039:SHW983039 RXZ983039:RYA983039 ROD983039:ROE983039 REH983039:REI983039 QUL983039:QUM983039 QKP983039:QKQ983039 QAT983039:QAU983039 PQX983039:PQY983039 PHB983039:PHC983039 OXF983039:OXG983039 ONJ983039:ONK983039 ODN983039:ODO983039 NTR983039:NTS983039 NJV983039:NJW983039 MZZ983039:NAA983039 MQD983039:MQE983039 MGH983039:MGI983039 LWL983039:LWM983039 LMP983039:LMQ983039 LCT983039:LCU983039 KSX983039:KSY983039 KJB983039:KJC983039 JZF983039:JZG983039 JPJ983039:JPK983039 JFN983039:JFO983039 IVR983039:IVS983039 ILV983039:ILW983039 IBZ983039:ICA983039 HSD983039:HSE983039 HIH983039:HII983039 GYL983039:GYM983039 GOP983039:GOQ983039 GET983039:GEU983039 FUX983039:FUY983039 FLB983039:FLC983039 FBF983039:FBG983039 ERJ983039:ERK983039 EHN983039:EHO983039 DXR983039:DXS983039 DNV983039:DNW983039 DDZ983039:DEA983039 CUD983039:CUE983039 CKH983039:CKI983039 CAL983039:CAM983039 BQP983039:BQQ983039 BGT983039:BGU983039 AWX983039:AWY983039 ANB983039:ANC983039 ADF983039:ADG983039 TJ983039:TK983039 JN983039:JO983039 N983039:O983039 WVZ917503:WWA917503 WMD917503:WME917503 WCH917503:WCI917503 VSL917503:VSM917503 VIP917503:VIQ917503 UYT917503:UYU917503 UOX917503:UOY917503 UFB917503:UFC917503 TVF917503:TVG917503 TLJ917503:TLK917503 TBN917503:TBO917503 SRR917503:SRS917503 SHV917503:SHW917503 RXZ917503:RYA917503 ROD917503:ROE917503 REH917503:REI917503 QUL917503:QUM917503 QKP917503:QKQ917503 QAT917503:QAU917503 PQX917503:PQY917503 PHB917503:PHC917503 OXF917503:OXG917503 ONJ917503:ONK917503 ODN917503:ODO917503 NTR917503:NTS917503 NJV917503:NJW917503 MZZ917503:NAA917503 MQD917503:MQE917503 MGH917503:MGI917503 LWL917503:LWM917503 LMP917503:LMQ917503 LCT917503:LCU917503 KSX917503:KSY917503 KJB917503:KJC917503 JZF917503:JZG917503 JPJ917503:JPK917503 JFN917503:JFO917503 IVR917503:IVS917503 ILV917503:ILW917503 IBZ917503:ICA917503 HSD917503:HSE917503 HIH917503:HII917503 GYL917503:GYM917503 GOP917503:GOQ917503 GET917503:GEU917503 FUX917503:FUY917503 FLB917503:FLC917503 FBF917503:FBG917503 ERJ917503:ERK917503 EHN917503:EHO917503 DXR917503:DXS917503 DNV917503:DNW917503 DDZ917503:DEA917503 CUD917503:CUE917503 CKH917503:CKI917503 CAL917503:CAM917503 BQP917503:BQQ917503 BGT917503:BGU917503 AWX917503:AWY917503 ANB917503:ANC917503 ADF917503:ADG917503 TJ917503:TK917503 JN917503:JO917503 N917503:O917503 WVZ851967:WWA851967 WMD851967:WME851967 WCH851967:WCI851967 VSL851967:VSM851967 VIP851967:VIQ851967 UYT851967:UYU851967 UOX851967:UOY851967 UFB851967:UFC851967 TVF851967:TVG851967 TLJ851967:TLK851967 TBN851967:TBO851967 SRR851967:SRS851967 SHV851967:SHW851967 RXZ851967:RYA851967 ROD851967:ROE851967 REH851967:REI851967 QUL851967:QUM851967 QKP851967:QKQ851967 QAT851967:QAU851967 PQX851967:PQY851967 PHB851967:PHC851967 OXF851967:OXG851967 ONJ851967:ONK851967 ODN851967:ODO851967 NTR851967:NTS851967 NJV851967:NJW851967 MZZ851967:NAA851967 MQD851967:MQE851967 MGH851967:MGI851967 LWL851967:LWM851967 LMP851967:LMQ851967 LCT851967:LCU851967 KSX851967:KSY851967 KJB851967:KJC851967 JZF851967:JZG851967 JPJ851967:JPK851967 JFN851967:JFO851967 IVR851967:IVS851967 ILV851967:ILW851967 IBZ851967:ICA851967 HSD851967:HSE851967 HIH851967:HII851967 GYL851967:GYM851967 GOP851967:GOQ851967 GET851967:GEU851967 FUX851967:FUY851967 FLB851967:FLC851967 FBF851967:FBG851967 ERJ851967:ERK851967 EHN851967:EHO851967 DXR851967:DXS851967 DNV851967:DNW851967 DDZ851967:DEA851967 CUD851967:CUE851967 CKH851967:CKI851967 CAL851967:CAM851967 BQP851967:BQQ851967 BGT851967:BGU851967 AWX851967:AWY851967 ANB851967:ANC851967 ADF851967:ADG851967 TJ851967:TK851967 JN851967:JO851967 N851967:O851967 WVZ786431:WWA786431 WMD786431:WME786431 WCH786431:WCI786431 VSL786431:VSM786431 VIP786431:VIQ786431 UYT786431:UYU786431 UOX786431:UOY786431 UFB786431:UFC786431 TVF786431:TVG786431 TLJ786431:TLK786431 TBN786431:TBO786431 SRR786431:SRS786431 SHV786431:SHW786431 RXZ786431:RYA786431 ROD786431:ROE786431 REH786431:REI786431 QUL786431:QUM786431 QKP786431:QKQ786431 QAT786431:QAU786431 PQX786431:PQY786431 PHB786431:PHC786431 OXF786431:OXG786431 ONJ786431:ONK786431 ODN786431:ODO786431 NTR786431:NTS786431 NJV786431:NJW786431 MZZ786431:NAA786431 MQD786431:MQE786431 MGH786431:MGI786431 LWL786431:LWM786431 LMP786431:LMQ786431 LCT786431:LCU786431 KSX786431:KSY786431 KJB786431:KJC786431 JZF786431:JZG786431 JPJ786431:JPK786431 JFN786431:JFO786431 IVR786431:IVS786431 ILV786431:ILW786431 IBZ786431:ICA786431 HSD786431:HSE786431 HIH786431:HII786431 GYL786431:GYM786431 GOP786431:GOQ786431 GET786431:GEU786431 FUX786431:FUY786431 FLB786431:FLC786431 FBF786431:FBG786431 ERJ786431:ERK786431 EHN786431:EHO786431 DXR786431:DXS786431 DNV786431:DNW786431 DDZ786431:DEA786431 CUD786431:CUE786431 CKH786431:CKI786431 CAL786431:CAM786431 BQP786431:BQQ786431 BGT786431:BGU786431 AWX786431:AWY786431 ANB786431:ANC786431 ADF786431:ADG786431 TJ786431:TK786431 JN786431:JO786431 N786431:O786431 WVZ720895:WWA720895 WMD720895:WME720895 WCH720895:WCI720895 VSL720895:VSM720895 VIP720895:VIQ720895 UYT720895:UYU720895 UOX720895:UOY720895 UFB720895:UFC720895 TVF720895:TVG720895 TLJ720895:TLK720895 TBN720895:TBO720895 SRR720895:SRS720895 SHV720895:SHW720895 RXZ720895:RYA720895 ROD720895:ROE720895 REH720895:REI720895 QUL720895:QUM720895 QKP720895:QKQ720895 QAT720895:QAU720895 PQX720895:PQY720895 PHB720895:PHC720895 OXF720895:OXG720895 ONJ720895:ONK720895 ODN720895:ODO720895 NTR720895:NTS720895 NJV720895:NJW720895 MZZ720895:NAA720895 MQD720895:MQE720895 MGH720895:MGI720895 LWL720895:LWM720895 LMP720895:LMQ720895 LCT720895:LCU720895 KSX720895:KSY720895 KJB720895:KJC720895 JZF720895:JZG720895 JPJ720895:JPK720895 JFN720895:JFO720895 IVR720895:IVS720895 ILV720895:ILW720895 IBZ720895:ICA720895 HSD720895:HSE720895 HIH720895:HII720895 GYL720895:GYM720895 GOP720895:GOQ720895 GET720895:GEU720895 FUX720895:FUY720895 FLB720895:FLC720895 FBF720895:FBG720895 ERJ720895:ERK720895 EHN720895:EHO720895 DXR720895:DXS720895 DNV720895:DNW720895 DDZ720895:DEA720895 CUD720895:CUE720895 CKH720895:CKI720895 CAL720895:CAM720895 BQP720895:BQQ720895 BGT720895:BGU720895 AWX720895:AWY720895 ANB720895:ANC720895 ADF720895:ADG720895 TJ720895:TK720895 JN720895:JO720895 N720895:O720895 WVZ655359:WWA655359 WMD655359:WME655359 WCH655359:WCI655359 VSL655359:VSM655359 VIP655359:VIQ655359 UYT655359:UYU655359 UOX655359:UOY655359 UFB655359:UFC655359 TVF655359:TVG655359 TLJ655359:TLK655359 TBN655359:TBO655359 SRR655359:SRS655359 SHV655359:SHW655359 RXZ655359:RYA655359 ROD655359:ROE655359 REH655359:REI655359 QUL655359:QUM655359 QKP655359:QKQ655359 QAT655359:QAU655359 PQX655359:PQY655359 PHB655359:PHC655359 OXF655359:OXG655359 ONJ655359:ONK655359 ODN655359:ODO655359 NTR655359:NTS655359 NJV655359:NJW655359 MZZ655359:NAA655359 MQD655359:MQE655359 MGH655359:MGI655359 LWL655359:LWM655359 LMP655359:LMQ655359 LCT655359:LCU655359 KSX655359:KSY655359 KJB655359:KJC655359 JZF655359:JZG655359 JPJ655359:JPK655359 JFN655359:JFO655359 IVR655359:IVS655359 ILV655359:ILW655359 IBZ655359:ICA655359 HSD655359:HSE655359 HIH655359:HII655359 GYL655359:GYM655359 GOP655359:GOQ655359 GET655359:GEU655359 FUX655359:FUY655359 FLB655359:FLC655359 FBF655359:FBG655359 ERJ655359:ERK655359 EHN655359:EHO655359 DXR655359:DXS655359 DNV655359:DNW655359 DDZ655359:DEA655359 CUD655359:CUE655359 CKH655359:CKI655359 CAL655359:CAM655359 BQP655359:BQQ655359 BGT655359:BGU655359 AWX655359:AWY655359 ANB655359:ANC655359 ADF655359:ADG655359 TJ655359:TK655359 JN655359:JO655359 N655359:O655359 WVZ589823:WWA589823 WMD589823:WME589823 WCH589823:WCI589823 VSL589823:VSM589823 VIP589823:VIQ589823 UYT589823:UYU589823 UOX589823:UOY589823 UFB589823:UFC589823 TVF589823:TVG589823 TLJ589823:TLK589823 TBN589823:TBO589823 SRR589823:SRS589823 SHV589823:SHW589823 RXZ589823:RYA589823 ROD589823:ROE589823 REH589823:REI589823 QUL589823:QUM589823 QKP589823:QKQ589823 QAT589823:QAU589823 PQX589823:PQY589823 PHB589823:PHC589823 OXF589823:OXG589823 ONJ589823:ONK589823 ODN589823:ODO589823 NTR589823:NTS589823 NJV589823:NJW589823 MZZ589823:NAA589823 MQD589823:MQE589823 MGH589823:MGI589823 LWL589823:LWM589823 LMP589823:LMQ589823 LCT589823:LCU589823 KSX589823:KSY589823 KJB589823:KJC589823 JZF589823:JZG589823 JPJ589823:JPK589823 JFN589823:JFO589823 IVR589823:IVS589823 ILV589823:ILW589823 IBZ589823:ICA589823 HSD589823:HSE589823 HIH589823:HII589823 GYL589823:GYM589823 GOP589823:GOQ589823 GET589823:GEU589823 FUX589823:FUY589823 FLB589823:FLC589823 FBF589823:FBG589823 ERJ589823:ERK589823 EHN589823:EHO589823 DXR589823:DXS589823 DNV589823:DNW589823 DDZ589823:DEA589823 CUD589823:CUE589823 CKH589823:CKI589823 CAL589823:CAM589823 BQP589823:BQQ589823 BGT589823:BGU589823 AWX589823:AWY589823 ANB589823:ANC589823 ADF589823:ADG589823 TJ589823:TK589823 JN589823:JO589823 N589823:O589823 WVZ524287:WWA524287 WMD524287:WME524287 WCH524287:WCI524287 VSL524287:VSM524287 VIP524287:VIQ524287 UYT524287:UYU524287 UOX524287:UOY524287 UFB524287:UFC524287 TVF524287:TVG524287 TLJ524287:TLK524287 TBN524287:TBO524287 SRR524287:SRS524287 SHV524287:SHW524287 RXZ524287:RYA524287 ROD524287:ROE524287 REH524287:REI524287 QUL524287:QUM524287 QKP524287:QKQ524287 QAT524287:QAU524287 PQX524287:PQY524287 PHB524287:PHC524287 OXF524287:OXG524287 ONJ524287:ONK524287 ODN524287:ODO524287 NTR524287:NTS524287 NJV524287:NJW524287 MZZ524287:NAA524287 MQD524287:MQE524287 MGH524287:MGI524287 LWL524287:LWM524287 LMP524287:LMQ524287 LCT524287:LCU524287 KSX524287:KSY524287 KJB524287:KJC524287 JZF524287:JZG524287 JPJ524287:JPK524287 JFN524287:JFO524287 IVR524287:IVS524287 ILV524287:ILW524287 IBZ524287:ICA524287 HSD524287:HSE524287 HIH524287:HII524287 GYL524287:GYM524287 GOP524287:GOQ524287 GET524287:GEU524287 FUX524287:FUY524287 FLB524287:FLC524287 FBF524287:FBG524287 ERJ524287:ERK524287 EHN524287:EHO524287 DXR524287:DXS524287 DNV524287:DNW524287 DDZ524287:DEA524287 CUD524287:CUE524287 CKH524287:CKI524287 CAL524287:CAM524287 BQP524287:BQQ524287 BGT524287:BGU524287 AWX524287:AWY524287 ANB524287:ANC524287 ADF524287:ADG524287 TJ524287:TK524287 JN524287:JO524287 N524287:O524287 WVZ458751:WWA458751 WMD458751:WME458751 WCH458751:WCI458751 VSL458751:VSM458751 VIP458751:VIQ458751 UYT458751:UYU458751 UOX458751:UOY458751 UFB458751:UFC458751 TVF458751:TVG458751 TLJ458751:TLK458751 TBN458751:TBO458751 SRR458751:SRS458751 SHV458751:SHW458751 RXZ458751:RYA458751 ROD458751:ROE458751 REH458751:REI458751 QUL458751:QUM458751 QKP458751:QKQ458751 QAT458751:QAU458751 PQX458751:PQY458751 PHB458751:PHC458751 OXF458751:OXG458751 ONJ458751:ONK458751 ODN458751:ODO458751 NTR458751:NTS458751 NJV458751:NJW458751 MZZ458751:NAA458751 MQD458751:MQE458751 MGH458751:MGI458751 LWL458751:LWM458751 LMP458751:LMQ458751 LCT458751:LCU458751 KSX458751:KSY458751 KJB458751:KJC458751 JZF458751:JZG458751 JPJ458751:JPK458751 JFN458751:JFO458751 IVR458751:IVS458751 ILV458751:ILW458751 IBZ458751:ICA458751 HSD458751:HSE458751 HIH458751:HII458751 GYL458751:GYM458751 GOP458751:GOQ458751 GET458751:GEU458751 FUX458751:FUY458751 FLB458751:FLC458751 FBF458751:FBG458751 ERJ458751:ERK458751 EHN458751:EHO458751 DXR458751:DXS458751 DNV458751:DNW458751 DDZ458751:DEA458751 CUD458751:CUE458751 CKH458751:CKI458751 CAL458751:CAM458751 BQP458751:BQQ458751 BGT458751:BGU458751 AWX458751:AWY458751 ANB458751:ANC458751 ADF458751:ADG458751 TJ458751:TK458751 JN458751:JO458751 N458751:O458751 WVZ393215:WWA393215 WMD393215:WME393215 WCH393215:WCI393215 VSL393215:VSM393215 VIP393215:VIQ393215 UYT393215:UYU393215 UOX393215:UOY393215 UFB393215:UFC393215 TVF393215:TVG393215 TLJ393215:TLK393215 TBN393215:TBO393215 SRR393215:SRS393215 SHV393215:SHW393215 RXZ393215:RYA393215 ROD393215:ROE393215 REH393215:REI393215 QUL393215:QUM393215 QKP393215:QKQ393215 QAT393215:QAU393215 PQX393215:PQY393215 PHB393215:PHC393215 OXF393215:OXG393215 ONJ393215:ONK393215 ODN393215:ODO393215 NTR393215:NTS393215 NJV393215:NJW393215 MZZ393215:NAA393215 MQD393215:MQE393215 MGH393215:MGI393215 LWL393215:LWM393215 LMP393215:LMQ393215 LCT393215:LCU393215 KSX393215:KSY393215 KJB393215:KJC393215 JZF393215:JZG393215 JPJ393215:JPK393215 JFN393215:JFO393215 IVR393215:IVS393215 ILV393215:ILW393215 IBZ393215:ICA393215 HSD393215:HSE393215 HIH393215:HII393215 GYL393215:GYM393215 GOP393215:GOQ393215 GET393215:GEU393215 FUX393215:FUY393215 FLB393215:FLC393215 FBF393215:FBG393215 ERJ393215:ERK393215 EHN393215:EHO393215 DXR393215:DXS393215 DNV393215:DNW393215 DDZ393215:DEA393215 CUD393215:CUE393215 CKH393215:CKI393215 CAL393215:CAM393215 BQP393215:BQQ393215 BGT393215:BGU393215 AWX393215:AWY393215 ANB393215:ANC393215 ADF393215:ADG393215 TJ393215:TK393215 JN393215:JO393215 N393215:O393215 WVZ327679:WWA327679 WMD327679:WME327679 WCH327679:WCI327679 VSL327679:VSM327679 VIP327679:VIQ327679 UYT327679:UYU327679 UOX327679:UOY327679 UFB327679:UFC327679 TVF327679:TVG327679 TLJ327679:TLK327679 TBN327679:TBO327679 SRR327679:SRS327679 SHV327679:SHW327679 RXZ327679:RYA327679 ROD327679:ROE327679 REH327679:REI327679 QUL327679:QUM327679 QKP327679:QKQ327679 QAT327679:QAU327679 PQX327679:PQY327679 PHB327679:PHC327679 OXF327679:OXG327679 ONJ327679:ONK327679 ODN327679:ODO327679 NTR327679:NTS327679 NJV327679:NJW327679 MZZ327679:NAA327679 MQD327679:MQE327679 MGH327679:MGI327679 LWL327679:LWM327679 LMP327679:LMQ327679 LCT327679:LCU327679 KSX327679:KSY327679 KJB327679:KJC327679 JZF327679:JZG327679 JPJ327679:JPK327679 JFN327679:JFO327679 IVR327679:IVS327679 ILV327679:ILW327679 IBZ327679:ICA327679 HSD327679:HSE327679 HIH327679:HII327679 GYL327679:GYM327679 GOP327679:GOQ327679 GET327679:GEU327679 FUX327679:FUY327679 FLB327679:FLC327679 FBF327679:FBG327679 ERJ327679:ERK327679 EHN327679:EHO327679 DXR327679:DXS327679 DNV327679:DNW327679 DDZ327679:DEA327679 CUD327679:CUE327679 CKH327679:CKI327679 CAL327679:CAM327679 BQP327679:BQQ327679 BGT327679:BGU327679 AWX327679:AWY327679 ANB327679:ANC327679 ADF327679:ADG327679 TJ327679:TK327679 JN327679:JO327679 N327679:O327679 WVZ262143:WWA262143 WMD262143:WME262143 WCH262143:WCI262143 VSL262143:VSM262143 VIP262143:VIQ262143 UYT262143:UYU262143 UOX262143:UOY262143 UFB262143:UFC262143 TVF262143:TVG262143 TLJ262143:TLK262143 TBN262143:TBO262143 SRR262143:SRS262143 SHV262143:SHW262143 RXZ262143:RYA262143 ROD262143:ROE262143 REH262143:REI262143 QUL262143:QUM262143 QKP262143:QKQ262143 QAT262143:QAU262143 PQX262143:PQY262143 PHB262143:PHC262143 OXF262143:OXG262143 ONJ262143:ONK262143 ODN262143:ODO262143 NTR262143:NTS262143 NJV262143:NJW262143 MZZ262143:NAA262143 MQD262143:MQE262143 MGH262143:MGI262143 LWL262143:LWM262143 LMP262143:LMQ262143 LCT262143:LCU262143 KSX262143:KSY262143 KJB262143:KJC262143 JZF262143:JZG262143 JPJ262143:JPK262143 JFN262143:JFO262143 IVR262143:IVS262143 ILV262143:ILW262143 IBZ262143:ICA262143 HSD262143:HSE262143 HIH262143:HII262143 GYL262143:GYM262143 GOP262143:GOQ262143 GET262143:GEU262143 FUX262143:FUY262143 FLB262143:FLC262143 FBF262143:FBG262143 ERJ262143:ERK262143 EHN262143:EHO262143 DXR262143:DXS262143 DNV262143:DNW262143 DDZ262143:DEA262143 CUD262143:CUE262143 CKH262143:CKI262143 CAL262143:CAM262143 BQP262143:BQQ262143 BGT262143:BGU262143 AWX262143:AWY262143 ANB262143:ANC262143 ADF262143:ADG262143 TJ262143:TK262143 JN262143:JO262143 N262143:O262143 WVZ196607:WWA196607 WMD196607:WME196607 WCH196607:WCI196607 VSL196607:VSM196607 VIP196607:VIQ196607 UYT196607:UYU196607 UOX196607:UOY196607 UFB196607:UFC196607 TVF196607:TVG196607 TLJ196607:TLK196607 TBN196607:TBO196607 SRR196607:SRS196607 SHV196607:SHW196607 RXZ196607:RYA196607 ROD196607:ROE196607 REH196607:REI196607 QUL196607:QUM196607 QKP196607:QKQ196607 QAT196607:QAU196607 PQX196607:PQY196607 PHB196607:PHC196607 OXF196607:OXG196607 ONJ196607:ONK196607 ODN196607:ODO196607 NTR196607:NTS196607 NJV196607:NJW196607 MZZ196607:NAA196607 MQD196607:MQE196607 MGH196607:MGI196607 LWL196607:LWM196607 LMP196607:LMQ196607 LCT196607:LCU196607 KSX196607:KSY196607 KJB196607:KJC196607 JZF196607:JZG196607 JPJ196607:JPK196607 JFN196607:JFO196607 IVR196607:IVS196607 ILV196607:ILW196607 IBZ196607:ICA196607 HSD196607:HSE196607 HIH196607:HII196607 GYL196607:GYM196607 GOP196607:GOQ196607 GET196607:GEU196607 FUX196607:FUY196607 FLB196607:FLC196607 FBF196607:FBG196607 ERJ196607:ERK196607 EHN196607:EHO196607 DXR196607:DXS196607 DNV196607:DNW196607 DDZ196607:DEA196607 CUD196607:CUE196607 CKH196607:CKI196607 CAL196607:CAM196607 BQP196607:BQQ196607 BGT196607:BGU196607 AWX196607:AWY196607 ANB196607:ANC196607 ADF196607:ADG196607 TJ196607:TK196607 JN196607:JO196607 N196607:O196607 WVZ131071:WWA131071 WMD131071:WME131071 WCH131071:WCI131071 VSL131071:VSM131071 VIP131071:VIQ131071 UYT131071:UYU131071 UOX131071:UOY131071 UFB131071:UFC131071 TVF131071:TVG131071 TLJ131071:TLK131071 TBN131071:TBO131071 SRR131071:SRS131071 SHV131071:SHW131071 RXZ131071:RYA131071 ROD131071:ROE131071 REH131071:REI131071 QUL131071:QUM131071 QKP131071:QKQ131071 QAT131071:QAU131071 PQX131071:PQY131071 PHB131071:PHC131071 OXF131071:OXG131071 ONJ131071:ONK131071 ODN131071:ODO131071 NTR131071:NTS131071 NJV131071:NJW131071 MZZ131071:NAA131071 MQD131071:MQE131071 MGH131071:MGI131071 LWL131071:LWM131071 LMP131071:LMQ131071 LCT131071:LCU131071 KSX131071:KSY131071 KJB131071:KJC131071 JZF131071:JZG131071 JPJ131071:JPK131071 JFN131071:JFO131071 IVR131071:IVS131071 ILV131071:ILW131071 IBZ131071:ICA131071 HSD131071:HSE131071 HIH131071:HII131071 GYL131071:GYM131071 GOP131071:GOQ131071 GET131071:GEU131071 FUX131071:FUY131071 FLB131071:FLC131071 FBF131071:FBG131071 ERJ131071:ERK131071 EHN131071:EHO131071 DXR131071:DXS131071 DNV131071:DNW131071 DDZ131071:DEA131071 CUD131071:CUE131071 CKH131071:CKI131071 CAL131071:CAM131071 BQP131071:BQQ131071 BGT131071:BGU131071 AWX131071:AWY131071 ANB131071:ANC131071 ADF131071:ADG131071 TJ131071:TK131071 JN131071:JO131071 N131071:O131071 WVZ65535:WWA65535 WMD65535:WME65535 WCH65535:WCI65535 VSL65535:VSM65535 VIP65535:VIQ65535 UYT65535:UYU65535 UOX65535:UOY65535 UFB65535:UFC65535 TVF65535:TVG65535 TLJ65535:TLK65535 TBN65535:TBO65535 SRR65535:SRS65535 SHV65535:SHW65535 RXZ65535:RYA65535 ROD65535:ROE65535 REH65535:REI65535 QUL65535:QUM65535 QKP65535:QKQ65535 QAT65535:QAU65535 PQX65535:PQY65535 PHB65535:PHC65535 OXF65535:OXG65535 ONJ65535:ONK65535 ODN65535:ODO65535 NTR65535:NTS65535 NJV65535:NJW65535 MZZ65535:NAA65535 MQD65535:MQE65535 MGH65535:MGI65535 LWL65535:LWM65535 LMP65535:LMQ65535 LCT65535:LCU65535 KSX65535:KSY65535 KJB65535:KJC65535 JZF65535:JZG65535 JPJ65535:JPK65535 JFN65535:JFO65535 IVR65535:IVS65535 ILV65535:ILW65535 IBZ65535:ICA65535 HSD65535:HSE65535 HIH65535:HII65535 GYL65535:GYM65535 GOP65535:GOQ65535 GET65535:GEU65535 FUX65535:FUY65535 FLB65535:FLC65535 FBF65535:FBG65535 ERJ65535:ERK65535 EHN65535:EHO65535 DXR65535:DXS65535 DNV65535:DNW65535 DDZ65535:DEA65535 CUD65535:CUE65535 CKH65535:CKI65535 CAL65535:CAM65535 BQP65535:BQQ65535 BGT65535:BGU65535 AWX65535:AWY65535 ANB65535:ANC65535 ADF65535:ADG65535 TJ65535:TK65535 JN65535:JO65535 N65535:O65535 WVZ9:WWA9 WMD9:WME9 WCH9:WCI9 VSL9:VSM9 VIP9:VIQ9 UYT9:UYU9 UOX9:UOY9 UFB9:UFC9 TVF9:TVG9 TLJ9:TLK9 TBN9:TBO9 SRR9:SRS9 SHV9:SHW9 RXZ9:RYA9 ROD9:ROE9 REH9:REI9 QUL9:QUM9 QKP9:QKQ9 QAT9:QAU9 PQX9:PQY9 PHB9:PHC9 OXF9:OXG9 ONJ9:ONK9 ODN9:ODO9 NTR9:NTS9 NJV9:NJW9 MZZ9:NAA9 MQD9:MQE9 MGH9:MGI9 LWL9:LWM9 LMP9:LMQ9 LCT9:LCU9 KSX9:KSY9 KJB9:KJC9 JZF9:JZG9 JPJ9:JPK9 JFN9:JFO9 IVR9:IVS9 ILV9:ILW9 IBZ9:ICA9 HSD9:HSE9 HIH9:HII9 GYL9:GYM9 GOP9:GOQ9 GET9:GEU9 FUX9:FUY9 FLB9:FLC9 FBF9:FBG9 ERJ9:ERK9 EHN9:EHO9 DXR9:DXS9 DNV9:DNW9 DDZ9:DEA9 CUD9:CUE9 CKH9:CKI9 CAL9:CAM9 BQP9:BQQ9 BGT9:BGU9 AWX9:AWY9 ANB9:ANC9 ADF9:ADG9 TJ9:TK9 JN9:JO9 N9:O9 WVW983037:WWA983037 WMA983037:WME983037 WCE983037:WCI983037 VSI983037:VSM983037 VIM983037:VIQ983037 UYQ983037:UYU983037 UOU983037:UOY983037 UEY983037:UFC983037 TVC983037:TVG983037 TLG983037:TLK983037 TBK983037:TBO983037 SRO983037:SRS983037 SHS983037:SHW983037 RXW983037:RYA983037 ROA983037:ROE983037 REE983037:REI983037 QUI983037:QUM983037 QKM983037:QKQ983037 QAQ983037:QAU983037 PQU983037:PQY983037 PGY983037:PHC983037 OXC983037:OXG983037 ONG983037:ONK983037 ODK983037:ODO983037 NTO983037:NTS983037 NJS983037:NJW983037 MZW983037:NAA983037 MQA983037:MQE983037 MGE983037:MGI983037 LWI983037:LWM983037 LMM983037:LMQ983037 LCQ983037:LCU983037 KSU983037:KSY983037 KIY983037:KJC983037 JZC983037:JZG983037 JPG983037:JPK983037 JFK983037:JFO983037 IVO983037:IVS983037 ILS983037:ILW983037 IBW983037:ICA983037 HSA983037:HSE983037 HIE983037:HII983037 GYI983037:GYM983037 GOM983037:GOQ983037 GEQ983037:GEU983037 FUU983037:FUY983037 FKY983037:FLC983037 FBC983037:FBG983037 ERG983037:ERK983037 EHK983037:EHO983037 DXO983037:DXS983037 DNS983037:DNW983037 DDW983037:DEA983037 CUA983037:CUE983037 CKE983037:CKI983037 CAI983037:CAM983037 BQM983037:BQQ983037 BGQ983037:BGU983037 AWU983037:AWY983037 AMY983037:ANC983037 ADC983037:ADG983037 TG983037:TK983037 JK983037:JO983037 K983037:O983037 WVW917501:WWA917501 WMA917501:WME917501 WCE917501:WCI917501 VSI917501:VSM917501 VIM917501:VIQ917501 UYQ917501:UYU917501 UOU917501:UOY917501 UEY917501:UFC917501 TVC917501:TVG917501 TLG917501:TLK917501 TBK917501:TBO917501 SRO917501:SRS917501 SHS917501:SHW917501 RXW917501:RYA917501 ROA917501:ROE917501 REE917501:REI917501 QUI917501:QUM917501 QKM917501:QKQ917501 QAQ917501:QAU917501 PQU917501:PQY917501 PGY917501:PHC917501 OXC917501:OXG917501 ONG917501:ONK917501 ODK917501:ODO917501 NTO917501:NTS917501 NJS917501:NJW917501 MZW917501:NAA917501 MQA917501:MQE917501 MGE917501:MGI917501 LWI917501:LWM917501 LMM917501:LMQ917501 LCQ917501:LCU917501 KSU917501:KSY917501 KIY917501:KJC917501 JZC917501:JZG917501 JPG917501:JPK917501 JFK917501:JFO917501 IVO917501:IVS917501 ILS917501:ILW917501 IBW917501:ICA917501 HSA917501:HSE917501 HIE917501:HII917501 GYI917501:GYM917501 GOM917501:GOQ917501 GEQ917501:GEU917501 FUU917501:FUY917501 FKY917501:FLC917501 FBC917501:FBG917501 ERG917501:ERK917501 EHK917501:EHO917501 DXO917501:DXS917501 DNS917501:DNW917501 DDW917501:DEA917501 CUA917501:CUE917501 CKE917501:CKI917501 CAI917501:CAM917501 BQM917501:BQQ917501 BGQ917501:BGU917501 AWU917501:AWY917501 AMY917501:ANC917501 ADC917501:ADG917501 TG917501:TK917501 JK917501:JO917501 K917501:O917501 WVW851965:WWA851965 WMA851965:WME851965 WCE851965:WCI851965 VSI851965:VSM851965 VIM851965:VIQ851965 UYQ851965:UYU851965 UOU851965:UOY851965 UEY851965:UFC851965 TVC851965:TVG851965 TLG851965:TLK851965 TBK851965:TBO851965 SRO851965:SRS851965 SHS851965:SHW851965 RXW851965:RYA851965 ROA851965:ROE851965 REE851965:REI851965 QUI851965:QUM851965 QKM851965:QKQ851965 QAQ851965:QAU851965 PQU851965:PQY851965 PGY851965:PHC851965 OXC851965:OXG851965 ONG851965:ONK851965 ODK851965:ODO851965 NTO851965:NTS851965 NJS851965:NJW851965 MZW851965:NAA851965 MQA851965:MQE851965 MGE851965:MGI851965 LWI851965:LWM851965 LMM851965:LMQ851965 LCQ851965:LCU851965 KSU851965:KSY851965 KIY851965:KJC851965 JZC851965:JZG851965 JPG851965:JPK851965 JFK851965:JFO851965 IVO851965:IVS851965 ILS851965:ILW851965 IBW851965:ICA851965 HSA851965:HSE851965 HIE851965:HII851965 GYI851965:GYM851965 GOM851965:GOQ851965 GEQ851965:GEU851965 FUU851965:FUY851965 FKY851965:FLC851965 FBC851965:FBG851965 ERG851965:ERK851965 EHK851965:EHO851965 DXO851965:DXS851965 DNS851965:DNW851965 DDW851965:DEA851965 CUA851965:CUE851965 CKE851965:CKI851965 CAI851965:CAM851965 BQM851965:BQQ851965 BGQ851965:BGU851965 AWU851965:AWY851965 AMY851965:ANC851965 ADC851965:ADG851965 TG851965:TK851965 JK851965:JO851965 K851965:O851965 WVW786429:WWA786429 WMA786429:WME786429 WCE786429:WCI786429 VSI786429:VSM786429 VIM786429:VIQ786429 UYQ786429:UYU786429 UOU786429:UOY786429 UEY786429:UFC786429 TVC786429:TVG786429 TLG786429:TLK786429 TBK786429:TBO786429 SRO786429:SRS786429 SHS786429:SHW786429 RXW786429:RYA786429 ROA786429:ROE786429 REE786429:REI786429 QUI786429:QUM786429 QKM786429:QKQ786429 QAQ786429:QAU786429 PQU786429:PQY786429 PGY786429:PHC786429 OXC786429:OXG786429 ONG786429:ONK786429 ODK786429:ODO786429 NTO786429:NTS786429 NJS786429:NJW786429 MZW786429:NAA786429 MQA786429:MQE786429 MGE786429:MGI786429 LWI786429:LWM786429 LMM786429:LMQ786429 LCQ786429:LCU786429 KSU786429:KSY786429 KIY786429:KJC786429 JZC786429:JZG786429 JPG786429:JPK786429 JFK786429:JFO786429 IVO786429:IVS786429 ILS786429:ILW786429 IBW786429:ICA786429 HSA786429:HSE786429 HIE786429:HII786429 GYI786429:GYM786429 GOM786429:GOQ786429 GEQ786429:GEU786429 FUU786429:FUY786429 FKY786429:FLC786429 FBC786429:FBG786429 ERG786429:ERK786429 EHK786429:EHO786429 DXO786429:DXS786429 DNS786429:DNW786429 DDW786429:DEA786429 CUA786429:CUE786429 CKE786429:CKI786429 CAI786429:CAM786429 BQM786429:BQQ786429 BGQ786429:BGU786429 AWU786429:AWY786429 AMY786429:ANC786429 ADC786429:ADG786429 TG786429:TK786429 JK786429:JO786429 K786429:O786429 WVW720893:WWA720893 WMA720893:WME720893 WCE720893:WCI720893 VSI720893:VSM720893 VIM720893:VIQ720893 UYQ720893:UYU720893 UOU720893:UOY720893 UEY720893:UFC720893 TVC720893:TVG720893 TLG720893:TLK720893 TBK720893:TBO720893 SRO720893:SRS720893 SHS720893:SHW720893 RXW720893:RYA720893 ROA720893:ROE720893 REE720893:REI720893 QUI720893:QUM720893 QKM720893:QKQ720893 QAQ720893:QAU720893 PQU720893:PQY720893 PGY720893:PHC720893 OXC720893:OXG720893 ONG720893:ONK720893 ODK720893:ODO720893 NTO720893:NTS720893 NJS720893:NJW720893 MZW720893:NAA720893 MQA720893:MQE720893 MGE720893:MGI720893 LWI720893:LWM720893 LMM720893:LMQ720893 LCQ720893:LCU720893 KSU720893:KSY720893 KIY720893:KJC720893 JZC720893:JZG720893 JPG720893:JPK720893 JFK720893:JFO720893 IVO720893:IVS720893 ILS720893:ILW720893 IBW720893:ICA720893 HSA720893:HSE720893 HIE720893:HII720893 GYI720893:GYM720893 GOM720893:GOQ720893 GEQ720893:GEU720893 FUU720893:FUY720893 FKY720893:FLC720893 FBC720893:FBG720893 ERG720893:ERK720893 EHK720893:EHO720893 DXO720893:DXS720893 DNS720893:DNW720893 DDW720893:DEA720893 CUA720893:CUE720893 CKE720893:CKI720893 CAI720893:CAM720893 BQM720893:BQQ720893 BGQ720893:BGU720893 AWU720893:AWY720893 AMY720893:ANC720893 ADC720893:ADG720893 TG720893:TK720893 JK720893:JO720893 K720893:O720893 WVW655357:WWA655357 WMA655357:WME655357 WCE655357:WCI655357 VSI655357:VSM655357 VIM655357:VIQ655357 UYQ655357:UYU655357 UOU655357:UOY655357 UEY655357:UFC655357 TVC655357:TVG655357 TLG655357:TLK655357 TBK655357:TBO655357 SRO655357:SRS655357 SHS655357:SHW655357 RXW655357:RYA655357 ROA655357:ROE655357 REE655357:REI655357 QUI655357:QUM655357 QKM655357:QKQ655357 QAQ655357:QAU655357 PQU655357:PQY655357 PGY655357:PHC655357 OXC655357:OXG655357 ONG655357:ONK655357 ODK655357:ODO655357 NTO655357:NTS655357 NJS655357:NJW655357 MZW655357:NAA655357 MQA655357:MQE655357 MGE655357:MGI655357 LWI655357:LWM655357 LMM655357:LMQ655357 LCQ655357:LCU655357 KSU655357:KSY655357 KIY655357:KJC655357 JZC655357:JZG655357 JPG655357:JPK655357 JFK655357:JFO655357 IVO655357:IVS655357 ILS655357:ILW655357 IBW655357:ICA655357 HSA655357:HSE655357 HIE655357:HII655357 GYI655357:GYM655357 GOM655357:GOQ655357 GEQ655357:GEU655357 FUU655357:FUY655357 FKY655357:FLC655357 FBC655357:FBG655357 ERG655357:ERK655357 EHK655357:EHO655357 DXO655357:DXS655357 DNS655357:DNW655357 DDW655357:DEA655357 CUA655357:CUE655357 CKE655357:CKI655357 CAI655357:CAM655357 BQM655357:BQQ655357 BGQ655357:BGU655357 AWU655357:AWY655357 AMY655357:ANC655357 ADC655357:ADG655357 TG655357:TK655357 JK655357:JO655357 K655357:O655357 WVW589821:WWA589821 WMA589821:WME589821 WCE589821:WCI589821 VSI589821:VSM589821 VIM589821:VIQ589821 UYQ589821:UYU589821 UOU589821:UOY589821 UEY589821:UFC589821 TVC589821:TVG589821 TLG589821:TLK589821 TBK589821:TBO589821 SRO589821:SRS589821 SHS589821:SHW589821 RXW589821:RYA589821 ROA589821:ROE589821 REE589821:REI589821 QUI589821:QUM589821 QKM589821:QKQ589821 QAQ589821:QAU589821 PQU589821:PQY589821 PGY589821:PHC589821 OXC589821:OXG589821 ONG589821:ONK589821 ODK589821:ODO589821 NTO589821:NTS589821 NJS589821:NJW589821 MZW589821:NAA589821 MQA589821:MQE589821 MGE589821:MGI589821 LWI589821:LWM589821 LMM589821:LMQ589821 LCQ589821:LCU589821 KSU589821:KSY589821 KIY589821:KJC589821 JZC589821:JZG589821 JPG589821:JPK589821 JFK589821:JFO589821 IVO589821:IVS589821 ILS589821:ILW589821 IBW589821:ICA589821 HSA589821:HSE589821 HIE589821:HII589821 GYI589821:GYM589821 GOM589821:GOQ589821 GEQ589821:GEU589821 FUU589821:FUY589821 FKY589821:FLC589821 FBC589821:FBG589821 ERG589821:ERK589821 EHK589821:EHO589821 DXO589821:DXS589821 DNS589821:DNW589821 DDW589821:DEA589821 CUA589821:CUE589821 CKE589821:CKI589821 CAI589821:CAM589821 BQM589821:BQQ589821 BGQ589821:BGU589821 AWU589821:AWY589821 AMY589821:ANC589821 ADC589821:ADG589821 TG589821:TK589821 JK589821:JO589821 K589821:O589821 WVW524285:WWA524285 WMA524285:WME524285 WCE524285:WCI524285 VSI524285:VSM524285 VIM524285:VIQ524285 UYQ524285:UYU524285 UOU524285:UOY524285 UEY524285:UFC524285 TVC524285:TVG524285 TLG524285:TLK524285 TBK524285:TBO524285 SRO524285:SRS524285 SHS524285:SHW524285 RXW524285:RYA524285 ROA524285:ROE524285 REE524285:REI524285 QUI524285:QUM524285 QKM524285:QKQ524285 QAQ524285:QAU524285 PQU524285:PQY524285 PGY524285:PHC524285 OXC524285:OXG524285 ONG524285:ONK524285 ODK524285:ODO524285 NTO524285:NTS524285 NJS524285:NJW524285 MZW524285:NAA524285 MQA524285:MQE524285 MGE524285:MGI524285 LWI524285:LWM524285 LMM524285:LMQ524285 LCQ524285:LCU524285 KSU524285:KSY524285 KIY524285:KJC524285 JZC524285:JZG524285 JPG524285:JPK524285 JFK524285:JFO524285 IVO524285:IVS524285 ILS524285:ILW524285 IBW524285:ICA524285 HSA524285:HSE524285 HIE524285:HII524285 GYI524285:GYM524285 GOM524285:GOQ524285 GEQ524285:GEU524285 FUU524285:FUY524285 FKY524285:FLC524285 FBC524285:FBG524285 ERG524285:ERK524285 EHK524285:EHO524285 DXO524285:DXS524285 DNS524285:DNW524285 DDW524285:DEA524285 CUA524285:CUE524285 CKE524285:CKI524285 CAI524285:CAM524285 BQM524285:BQQ524285 BGQ524285:BGU524285 AWU524285:AWY524285 AMY524285:ANC524285 ADC524285:ADG524285 TG524285:TK524285 JK524285:JO524285 K524285:O524285 WVW458749:WWA458749 WMA458749:WME458749 WCE458749:WCI458749 VSI458749:VSM458749 VIM458749:VIQ458749 UYQ458749:UYU458749 UOU458749:UOY458749 UEY458749:UFC458749 TVC458749:TVG458749 TLG458749:TLK458749 TBK458749:TBO458749 SRO458749:SRS458749 SHS458749:SHW458749 RXW458749:RYA458749 ROA458749:ROE458749 REE458749:REI458749 QUI458749:QUM458749 QKM458749:QKQ458749 QAQ458749:QAU458749 PQU458749:PQY458749 PGY458749:PHC458749 OXC458749:OXG458749 ONG458749:ONK458749 ODK458749:ODO458749 NTO458749:NTS458749 NJS458749:NJW458749 MZW458749:NAA458749 MQA458749:MQE458749 MGE458749:MGI458749 LWI458749:LWM458749 LMM458749:LMQ458749 LCQ458749:LCU458749 KSU458749:KSY458749 KIY458749:KJC458749 JZC458749:JZG458749 JPG458749:JPK458749 JFK458749:JFO458749 IVO458749:IVS458749 ILS458749:ILW458749 IBW458749:ICA458749 HSA458749:HSE458749 HIE458749:HII458749 GYI458749:GYM458749 GOM458749:GOQ458749 GEQ458749:GEU458749 FUU458749:FUY458749 FKY458749:FLC458749 FBC458749:FBG458749 ERG458749:ERK458749 EHK458749:EHO458749 DXO458749:DXS458749 DNS458749:DNW458749 DDW458749:DEA458749 CUA458749:CUE458749 CKE458749:CKI458749 CAI458749:CAM458749 BQM458749:BQQ458749 BGQ458749:BGU458749 AWU458749:AWY458749 AMY458749:ANC458749 ADC458749:ADG458749 TG458749:TK458749 JK458749:JO458749 K458749:O458749 WVW393213:WWA393213 WMA393213:WME393213 WCE393213:WCI393213 VSI393213:VSM393213 VIM393213:VIQ393213 UYQ393213:UYU393213 UOU393213:UOY393213 UEY393213:UFC393213 TVC393213:TVG393213 TLG393213:TLK393213 TBK393213:TBO393213 SRO393213:SRS393213 SHS393213:SHW393213 RXW393213:RYA393213 ROA393213:ROE393213 REE393213:REI393213 QUI393213:QUM393213 QKM393213:QKQ393213 QAQ393213:QAU393213 PQU393213:PQY393213 PGY393213:PHC393213 OXC393213:OXG393213 ONG393213:ONK393213 ODK393213:ODO393213 NTO393213:NTS393213 NJS393213:NJW393213 MZW393213:NAA393213 MQA393213:MQE393213 MGE393213:MGI393213 LWI393213:LWM393213 LMM393213:LMQ393213 LCQ393213:LCU393213 KSU393213:KSY393213 KIY393213:KJC393213 JZC393213:JZG393213 JPG393213:JPK393213 JFK393213:JFO393213 IVO393213:IVS393213 ILS393213:ILW393213 IBW393213:ICA393213 HSA393213:HSE393213 HIE393213:HII393213 GYI393213:GYM393213 GOM393213:GOQ393213 GEQ393213:GEU393213 FUU393213:FUY393213 FKY393213:FLC393213 FBC393213:FBG393213 ERG393213:ERK393213 EHK393213:EHO393213 DXO393213:DXS393213 DNS393213:DNW393213 DDW393213:DEA393213 CUA393213:CUE393213 CKE393213:CKI393213 CAI393213:CAM393213 BQM393213:BQQ393213 BGQ393213:BGU393213 AWU393213:AWY393213 AMY393213:ANC393213 ADC393213:ADG393213 TG393213:TK393213 JK393213:JO393213 K393213:O393213 WVW327677:WWA327677 WMA327677:WME327677 WCE327677:WCI327677 VSI327677:VSM327677 VIM327677:VIQ327677 UYQ327677:UYU327677 UOU327677:UOY327677 UEY327677:UFC327677 TVC327677:TVG327677 TLG327677:TLK327677 TBK327677:TBO327677 SRO327677:SRS327677 SHS327677:SHW327677 RXW327677:RYA327677 ROA327677:ROE327677 REE327677:REI327677 QUI327677:QUM327677 QKM327677:QKQ327677 QAQ327677:QAU327677 PQU327677:PQY327677 PGY327677:PHC327677 OXC327677:OXG327677 ONG327677:ONK327677 ODK327677:ODO327677 NTO327677:NTS327677 NJS327677:NJW327677 MZW327677:NAA327677 MQA327677:MQE327677 MGE327677:MGI327677 LWI327677:LWM327677 LMM327677:LMQ327677 LCQ327677:LCU327677 KSU327677:KSY327677 KIY327677:KJC327677 JZC327677:JZG327677 JPG327677:JPK327677 JFK327677:JFO327677 IVO327677:IVS327677 ILS327677:ILW327677 IBW327677:ICA327677 HSA327677:HSE327677 HIE327677:HII327677 GYI327677:GYM327677 GOM327677:GOQ327677 GEQ327677:GEU327677 FUU327677:FUY327677 FKY327677:FLC327677 FBC327677:FBG327677 ERG327677:ERK327677 EHK327677:EHO327677 DXO327677:DXS327677 DNS327677:DNW327677 DDW327677:DEA327677 CUA327677:CUE327677 CKE327677:CKI327677 CAI327677:CAM327677 BQM327677:BQQ327677 BGQ327677:BGU327677 AWU327677:AWY327677 AMY327677:ANC327677 ADC327677:ADG327677 TG327677:TK327677 JK327677:JO327677 K327677:O327677 WVW262141:WWA262141 WMA262141:WME262141 WCE262141:WCI262141 VSI262141:VSM262141 VIM262141:VIQ262141 UYQ262141:UYU262141 UOU262141:UOY262141 UEY262141:UFC262141 TVC262141:TVG262141 TLG262141:TLK262141 TBK262141:TBO262141 SRO262141:SRS262141 SHS262141:SHW262141 RXW262141:RYA262141 ROA262141:ROE262141 REE262141:REI262141 QUI262141:QUM262141 QKM262141:QKQ262141 QAQ262141:QAU262141 PQU262141:PQY262141 PGY262141:PHC262141 OXC262141:OXG262141 ONG262141:ONK262141 ODK262141:ODO262141 NTO262141:NTS262141 NJS262141:NJW262141 MZW262141:NAA262141 MQA262141:MQE262141 MGE262141:MGI262141 LWI262141:LWM262141 LMM262141:LMQ262141 LCQ262141:LCU262141 KSU262141:KSY262141 KIY262141:KJC262141 JZC262141:JZG262141 JPG262141:JPK262141 JFK262141:JFO262141 IVO262141:IVS262141 ILS262141:ILW262141 IBW262141:ICA262141 HSA262141:HSE262141 HIE262141:HII262141 GYI262141:GYM262141 GOM262141:GOQ262141 GEQ262141:GEU262141 FUU262141:FUY262141 FKY262141:FLC262141 FBC262141:FBG262141 ERG262141:ERK262141 EHK262141:EHO262141 DXO262141:DXS262141 DNS262141:DNW262141 DDW262141:DEA262141 CUA262141:CUE262141 CKE262141:CKI262141 CAI262141:CAM262141 BQM262141:BQQ262141 BGQ262141:BGU262141 AWU262141:AWY262141 AMY262141:ANC262141 ADC262141:ADG262141 TG262141:TK262141 JK262141:JO262141 K262141:O262141 WVW196605:WWA196605 WMA196605:WME196605 WCE196605:WCI196605 VSI196605:VSM196605 VIM196605:VIQ196605 UYQ196605:UYU196605 UOU196605:UOY196605 UEY196605:UFC196605 TVC196605:TVG196605 TLG196605:TLK196605 TBK196605:TBO196605 SRO196605:SRS196605 SHS196605:SHW196605 RXW196605:RYA196605 ROA196605:ROE196605 REE196605:REI196605 QUI196605:QUM196605 QKM196605:QKQ196605 QAQ196605:QAU196605 PQU196605:PQY196605 PGY196605:PHC196605 OXC196605:OXG196605 ONG196605:ONK196605 ODK196605:ODO196605 NTO196605:NTS196605 NJS196605:NJW196605 MZW196605:NAA196605 MQA196605:MQE196605 MGE196605:MGI196605 LWI196605:LWM196605 LMM196605:LMQ196605 LCQ196605:LCU196605 KSU196605:KSY196605 KIY196605:KJC196605 JZC196605:JZG196605 JPG196605:JPK196605 JFK196605:JFO196605 IVO196605:IVS196605 ILS196605:ILW196605 IBW196605:ICA196605 HSA196605:HSE196605 HIE196605:HII196605 GYI196605:GYM196605 GOM196605:GOQ196605 GEQ196605:GEU196605 FUU196605:FUY196605 FKY196605:FLC196605 FBC196605:FBG196605 ERG196605:ERK196605 EHK196605:EHO196605 DXO196605:DXS196605 DNS196605:DNW196605 DDW196605:DEA196605 CUA196605:CUE196605 CKE196605:CKI196605 CAI196605:CAM196605 BQM196605:BQQ196605 BGQ196605:BGU196605 AWU196605:AWY196605 AMY196605:ANC196605 ADC196605:ADG196605 TG196605:TK196605 JK196605:JO196605 K196605:O196605 WVW131069:WWA131069 WMA131069:WME131069 WCE131069:WCI131069 VSI131069:VSM131069 VIM131069:VIQ131069 UYQ131069:UYU131069 UOU131069:UOY131069 UEY131069:UFC131069 TVC131069:TVG131069 TLG131069:TLK131069 TBK131069:TBO131069 SRO131069:SRS131069 SHS131069:SHW131069 RXW131069:RYA131069 ROA131069:ROE131069 REE131069:REI131069 QUI131069:QUM131069 QKM131069:QKQ131069 QAQ131069:QAU131069 PQU131069:PQY131069 PGY131069:PHC131069 OXC131069:OXG131069 ONG131069:ONK131069 ODK131069:ODO131069 NTO131069:NTS131069 NJS131069:NJW131069 MZW131069:NAA131069 MQA131069:MQE131069 MGE131069:MGI131069 LWI131069:LWM131069 LMM131069:LMQ131069 LCQ131069:LCU131069 KSU131069:KSY131069 KIY131069:KJC131069 JZC131069:JZG131069 JPG131069:JPK131069 JFK131069:JFO131069 IVO131069:IVS131069 ILS131069:ILW131069 IBW131069:ICA131069 HSA131069:HSE131069 HIE131069:HII131069 GYI131069:GYM131069 GOM131069:GOQ131069 GEQ131069:GEU131069 FUU131069:FUY131069 FKY131069:FLC131069 FBC131069:FBG131069 ERG131069:ERK131069 EHK131069:EHO131069 DXO131069:DXS131069 DNS131069:DNW131069 DDW131069:DEA131069 CUA131069:CUE131069 CKE131069:CKI131069 CAI131069:CAM131069 BQM131069:BQQ131069 BGQ131069:BGU131069 AWU131069:AWY131069 AMY131069:ANC131069 ADC131069:ADG131069 TG131069:TK131069 JK131069:JO131069 K131069:O131069 WVW65533:WWA65533 WMA65533:WME65533 WCE65533:WCI65533 VSI65533:VSM65533 VIM65533:VIQ65533 UYQ65533:UYU65533 UOU65533:UOY65533 UEY65533:UFC65533 TVC65533:TVG65533 TLG65533:TLK65533 TBK65533:TBO65533 SRO65533:SRS65533 SHS65533:SHW65533 RXW65533:RYA65533 ROA65533:ROE65533 REE65533:REI65533 QUI65533:QUM65533 QKM65533:QKQ65533 QAQ65533:QAU65533 PQU65533:PQY65533 PGY65533:PHC65533 OXC65533:OXG65533 ONG65533:ONK65533 ODK65533:ODO65533 NTO65533:NTS65533 NJS65533:NJW65533 MZW65533:NAA65533 MQA65533:MQE65533 MGE65533:MGI65533 LWI65533:LWM65533 LMM65533:LMQ65533 LCQ65533:LCU65533 KSU65533:KSY65533 KIY65533:KJC65533 JZC65533:JZG65533 JPG65533:JPK65533 JFK65533:JFO65533 IVO65533:IVS65533 ILS65533:ILW65533 IBW65533:ICA65533 HSA65533:HSE65533 HIE65533:HII65533 GYI65533:GYM65533 GOM65533:GOQ65533 GEQ65533:GEU65533 FUU65533:FUY65533 FKY65533:FLC65533 FBC65533:FBG65533 ERG65533:ERK65533 EHK65533:EHO65533 DXO65533:DXS65533 DNS65533:DNW65533 DDW65533:DEA65533 CUA65533:CUE65533 CKE65533:CKI65533 CAI65533:CAM65533 BQM65533:BQQ65533 BGQ65533:BGU65533 AWU65533:AWY65533 AMY65533:ANC65533 ADC65533:ADG65533 TG65533:TK65533 JK65533:JO65533 K65533:O65533 WVW7:WWA7 WMA7:WME7 WCE7:WCI7 VSI7:VSM7 VIM7:VIQ7 UYQ7:UYU7 UOU7:UOY7 UEY7:UFC7 TVC7:TVG7 TLG7:TLK7 TBK7:TBO7 SRO7:SRS7 SHS7:SHW7 RXW7:RYA7 ROA7:ROE7 REE7:REI7 QUI7:QUM7 QKM7:QKQ7 QAQ7:QAU7 PQU7:PQY7 PGY7:PHC7 OXC7:OXG7 ONG7:ONK7 ODK7:ODO7 NTO7:NTS7 NJS7:NJW7 MZW7:NAA7 MQA7:MQE7 MGE7:MGI7 LWI7:LWM7 LMM7:LMQ7 LCQ7:LCU7 KSU7:KSY7 KIY7:KJC7 JZC7:JZG7 JPG7:JPK7 JFK7:JFO7 IVO7:IVS7 ILS7:ILW7 IBW7:ICA7 HSA7:HSE7 HIE7:HII7 GYI7:GYM7 GOM7:GOQ7 GEQ7:GEU7 FUU7:FUY7 FKY7:FLC7 FBC7:FBG7 ERG7:ERK7 EHK7:EHO7 DXO7:DXS7 DNS7:DNW7 DDW7:DEA7 CUA7:CUE7 CKE7:CKI7 CAI7:CAM7 BQM7:BQQ7 BGQ7:BGU7 AWU7:AWY7 AMY7:ANC7 ADC7:ADG7 TG7:TK7 JK7:JO7 J7:N7">
      <formula1>$B$32:$B$105</formula1>
    </dataValidation>
  </dataValidations>
  <hyperlinks>
    <hyperlink ref="A110:AR110" r:id="rId1" display="U denotes data collected from the UNSD/UNEP biennial Questionnaires on Environment Statistics, Water section. Questionnaires available at: http://unstats.un.org/unsd/environment/questionnaire.htm ."/>
    <hyperlink ref="A111:AR111" r:id="rId2" display="E denotes the Eurostat environment statistics main tables and database (http://ec.europa.eu/eurostat/data/database). (Date of extraction: June 2016.)"/>
  </hyperlinks>
  <pageMargins left="0.75" right="0.75" top="0.5" bottom="0.5" header="0.5" footer="0.5"/>
  <pageSetup scale="46" fitToHeight="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Table</vt:lpstr>
      <vt:lpstr>'Final Table'!Z_ExcelSQL_A181</vt:lpstr>
      <vt:lpstr>'Final Table'!Z_ExcelSQL_B10</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2016-10-18T20:31:55Z</dcterms:created>
  <dcterms:modified xsi:type="dcterms:W3CDTF">2016-11-07T21:52:30Z</dcterms:modified>
</cp:coreProperties>
</file>